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comments9.xml" ContentType="application/vnd.openxmlformats-officedocument.spreadsheetml.comments+xml"/>
  <Override PartName="/xl/drawings/drawing16.xml" ContentType="application/vnd.openxmlformats-officedocument.drawing+xml"/>
  <Override PartName="/xl/comments10.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comments11.xml" ContentType="application/vnd.openxmlformats-officedocument.spreadsheetml.comments+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always" codeName="ThisWorkbook"/>
  <mc:AlternateContent xmlns:mc="http://schemas.openxmlformats.org/markup-compatibility/2006">
    <mc:Choice Requires="x15">
      <x15ac:absPath xmlns:x15ac="http://schemas.microsoft.com/office/spreadsheetml/2010/11/ac" url="\\C-a5fs06w\佐賀支部（各課）\求職者支援課\＊令和4年度\00　作業中\キャリア\R5.5OA営業販売\"/>
    </mc:Choice>
  </mc:AlternateContent>
  <bookViews>
    <workbookView xWindow="0" yWindow="0" windowWidth="23850" windowHeight="12180" tabRatio="894" activeTab="17"/>
  </bookViews>
  <sheets>
    <sheet name="一覧表" sheetId="66" r:id="rId1"/>
    <sheet name="様式1" sheetId="2" r:id="rId2"/>
    <sheet name="様式2" sheetId="24" r:id="rId3"/>
    <sheet name="様式3" sheetId="73" r:id="rId4"/>
    <sheet name="様式4" sheetId="5" r:id="rId5"/>
    <sheet name="様式5" sheetId="49" r:id="rId6"/>
    <sheet name="様式５添付１" sheetId="72" state="hidden" r:id="rId7"/>
    <sheet name="様式５別添２" sheetId="74" state="hidden" r:id="rId8"/>
    <sheet name="様式6" sheetId="50" r:id="rId9"/>
    <sheet name="様式6(記入例)" sheetId="67" state="hidden" r:id="rId10"/>
    <sheet name="様式7の1" sheetId="56" r:id="rId11"/>
    <sheet name="様式7の3" sheetId="10" r:id="rId12"/>
    <sheet name="様式8" sheetId="11" r:id="rId13"/>
    <sheet name="様式9" sheetId="63" r:id="rId14"/>
    <sheet name="様式10" sheetId="54" state="hidden" r:id="rId15"/>
    <sheet name="様式12" sheetId="15" state="hidden" r:id="rId16"/>
    <sheet name="様式13の１" sheetId="29" r:id="rId17"/>
    <sheet name="様式14" sheetId="38" r:id="rId18"/>
    <sheet name="様式15の１" sheetId="64" r:id="rId19"/>
    <sheet name="様式15の２" sheetId="65" state="hidden" r:id="rId20"/>
    <sheet name="様式16の２" sheetId="21" state="hidden" r:id="rId21"/>
    <sheet name="様式17" sheetId="41" state="hidden" r:id="rId22"/>
    <sheet name="登録用" sheetId="23" state="hidden" r:id="rId23"/>
  </sheets>
  <externalReferences>
    <externalReference r:id="rId24"/>
    <externalReference r:id="rId25"/>
  </externalReferences>
  <definedNames>
    <definedName name="_xlnm._FilterDatabase" localSheetId="16" hidden="1">様式13の１!#REF!</definedName>
    <definedName name="_Key1" localSheetId="0" hidden="1">#REF!</definedName>
    <definedName name="_Key1" localSheetId="16" hidden="1">#REF!</definedName>
    <definedName name="_Key1" localSheetId="3" hidden="1">#REF!</definedName>
    <definedName name="_Key1" localSheetId="5" hidden="1">#REF!</definedName>
    <definedName name="_Key1" localSheetId="6" hidden="1">#REF!</definedName>
    <definedName name="_Key1" localSheetId="7" hidden="1">#REF!</definedName>
    <definedName name="_Key1" localSheetId="8" hidden="1">#REF!</definedName>
    <definedName name="_Key1" localSheetId="9" hidden="1">#REF!</definedName>
    <definedName name="_Key1" localSheetId="13" hidden="1">#REF!</definedName>
    <definedName name="_Key1" hidden="1">#REF!</definedName>
    <definedName name="_Key2" localSheetId="0" hidden="1">#REF!</definedName>
    <definedName name="_Key2" localSheetId="16" hidden="1">#REF!</definedName>
    <definedName name="_Key2" localSheetId="3" hidden="1">#REF!</definedName>
    <definedName name="_Key2" localSheetId="6" hidden="1">#REF!</definedName>
    <definedName name="_Key2" localSheetId="7" hidden="1">#REF!</definedName>
    <definedName name="_Key2" localSheetId="8" hidden="1">#REF!</definedName>
    <definedName name="_Key2" localSheetId="9" hidden="1">#REF!</definedName>
    <definedName name="_Key2" localSheetId="13" hidden="1">#REF!</definedName>
    <definedName name="_Key2" hidden="1">#REF!</definedName>
    <definedName name="_Order1" hidden="1">255</definedName>
    <definedName name="_Order2" hidden="1">255</definedName>
    <definedName name="_Sor" hidden="1">#REF!</definedName>
    <definedName name="_Sort" localSheetId="0" hidden="1">#REF!</definedName>
    <definedName name="_Sort" localSheetId="16" hidden="1">#REF!</definedName>
    <definedName name="_Sort" localSheetId="17" hidden="1">#REF!</definedName>
    <definedName name="_Sort" localSheetId="3" hidden="1">#REF!</definedName>
    <definedName name="_Sort" localSheetId="6" hidden="1">#REF!</definedName>
    <definedName name="_Sort" localSheetId="7" hidden="1">#REF!</definedName>
    <definedName name="_Sort" localSheetId="8" hidden="1">#REF!</definedName>
    <definedName name="_Sort" localSheetId="9" hidden="1">#REF!</definedName>
    <definedName name="_Sort" localSheetId="13" hidden="1">#REF!</definedName>
    <definedName name="_Sort" hidden="1">#REF!</definedName>
    <definedName name="a" hidden="1">#REF!</definedName>
    <definedName name="Esub" hidden="1">#REF!</definedName>
    <definedName name="Esub一覧" localSheetId="0" hidden="1">#REF!</definedName>
    <definedName name="Esub一覧" localSheetId="16" hidden="1">#REF!</definedName>
    <definedName name="Esub一覧" localSheetId="3" hidden="1">#REF!</definedName>
    <definedName name="Esub一覧" localSheetId="6" hidden="1">#REF!</definedName>
    <definedName name="Esub一覧" localSheetId="7" hidden="1">#REF!</definedName>
    <definedName name="Esub一覧" localSheetId="8" hidden="1">#REF!</definedName>
    <definedName name="Esub一覧" localSheetId="9" hidden="1">#REF!</definedName>
    <definedName name="Esub一覧" localSheetId="13" hidden="1">#REF!</definedName>
    <definedName name="Esub一覧" hidden="1">#REF!</definedName>
    <definedName name="gg" hidden="1">#REF!</definedName>
    <definedName name="ggt" hidden="1">#REF!</definedName>
    <definedName name="HU" hidden="1">#REF!</definedName>
    <definedName name="ＨＵＵ" localSheetId="0" hidden="1">#REF!</definedName>
    <definedName name="ＨＵＵ" localSheetId="16" hidden="1">#REF!</definedName>
    <definedName name="ＨＵＵ" localSheetId="3" hidden="1">#REF!</definedName>
    <definedName name="ＨＵＵ" localSheetId="6" hidden="1">#REF!</definedName>
    <definedName name="ＨＵＵ" localSheetId="7" hidden="1">#REF!</definedName>
    <definedName name="ＨＵＵ" localSheetId="8" hidden="1">#REF!</definedName>
    <definedName name="ＨＵＵ" localSheetId="9" hidden="1">#REF!</definedName>
    <definedName name="ＨＵＵ" localSheetId="13" hidden="1">#REF!</definedName>
    <definedName name="ＨＵＵ" hidden="1">#REF!</definedName>
    <definedName name="jhg" hidden="1">#REF!</definedName>
    <definedName name="jhgg" hidden="1">#REF!</definedName>
    <definedName name="_xlnm.Print_Area" localSheetId="0">一覧表!$A$1:$H$29</definedName>
    <definedName name="_xlnm.Print_Area" localSheetId="22">登録用!$A$1:$B$49</definedName>
    <definedName name="_xlnm.Print_Area" localSheetId="1">様式1!$A$1:$S$80</definedName>
    <definedName name="_xlnm.Print_Area" localSheetId="14">様式10!$A$1:$O$83</definedName>
    <definedName name="_xlnm.Print_Area" localSheetId="15">様式12!$A$1:$P$28</definedName>
    <definedName name="_xlnm.Print_Area" localSheetId="16">様式13の１!$A$1:$AI$59</definedName>
    <definedName name="_xlnm.Print_Area" localSheetId="17">様式14!$A$1:$R$28</definedName>
    <definedName name="_xlnm.Print_Area" localSheetId="18">様式15の１!$A$1:$R$54</definedName>
    <definedName name="_xlnm.Print_Area" localSheetId="19">様式15の２!$A$1:$U$92</definedName>
    <definedName name="_xlnm.Print_Area" localSheetId="20">様式16の２!$A$1:$H$45</definedName>
    <definedName name="_xlnm.Print_Area" localSheetId="21">様式17!$A$1:$AD$141</definedName>
    <definedName name="_xlnm.Print_Area" localSheetId="2">様式2!$A$1:$AA$43</definedName>
    <definedName name="_xlnm.Print_Area" localSheetId="3">様式3!$A$1:$Y$102</definedName>
    <definedName name="_xlnm.Print_Area" localSheetId="4">様式4!$A$1:$S$56</definedName>
    <definedName name="_xlnm.Print_Area" localSheetId="5">様式5!$A$1:$AK$61</definedName>
    <definedName name="_xlnm.Print_Area" localSheetId="6">様式５添付１!$A$1:$X$24</definedName>
    <definedName name="_xlnm.Print_Area" localSheetId="7">様式５別添２!$A$1:$W$24</definedName>
    <definedName name="_xlnm.Print_Area" localSheetId="8">様式6!$A$1:$AJ$145</definedName>
    <definedName name="_xlnm.Print_Area" localSheetId="9">'様式6(記入例)'!$B$3:$AI$84</definedName>
    <definedName name="_xlnm.Print_Area" localSheetId="10">様式7の1!$A$1:$L$169</definedName>
    <definedName name="_xlnm.Print_Area" localSheetId="11">様式7の3!$A$1:$W$23</definedName>
    <definedName name="_xlnm.Print_Area" localSheetId="12">様式8!$A$1:$F$40</definedName>
    <definedName name="_xlnm.Print_Area" localSheetId="13">様式9!$A$1:$AO$49</definedName>
    <definedName name="_xlnm.Print_Titles" localSheetId="3">様式3!$6:$6</definedName>
    <definedName name="_xlnm.Print_Titles" localSheetId="5">様式5!$1:$4</definedName>
    <definedName name="Z_56E31FB1_6676_4959_BB33_3A00BA103701_.wvu.PrintArea" localSheetId="8" hidden="1">様式6!$A$3:$AI$145</definedName>
    <definedName name="あ" localSheetId="0" hidden="1">#REF!</definedName>
    <definedName name="あ" localSheetId="16" hidden="1">#REF!</definedName>
    <definedName name="あ" localSheetId="17" hidden="1">#REF!</definedName>
    <definedName name="あ" localSheetId="3" hidden="1">#REF!</definedName>
    <definedName name="あ" localSheetId="6" hidden="1">#REF!</definedName>
    <definedName name="あ" localSheetId="7" hidden="1">#REF!</definedName>
    <definedName name="あ" localSheetId="8" hidden="1">#REF!</definedName>
    <definedName name="あ" localSheetId="9" hidden="1">#REF!</definedName>
    <definedName name="あ" localSheetId="13" hidden="1">#REF!</definedName>
    <definedName name="あ" hidden="1">#REF!</definedName>
    <definedName name="科目名" localSheetId="7">[1]様式5!#REF!</definedName>
    <definedName name="科目名">[1]様式5!#REF!</definedName>
    <definedName name="訓練分野" localSheetId="5">様式5!$AO$1:$AO$21</definedName>
    <definedName name="訓練分野" localSheetId="7">#REF!</definedName>
    <definedName name="訓練分野">[2]様式5!$AO$1:$AO$21</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4" i="74" l="1"/>
  <c r="O6" i="74"/>
  <c r="D7" i="74"/>
  <c r="D6" i="74"/>
  <c r="G26" i="24" l="1"/>
  <c r="D3" i="54" l="1"/>
  <c r="F3" i="11"/>
  <c r="B3" i="11"/>
  <c r="C4" i="63" l="1"/>
  <c r="AM121" i="50" l="1"/>
  <c r="AM102" i="50"/>
  <c r="AM83" i="50"/>
  <c r="AM64" i="50"/>
  <c r="AM45" i="50"/>
  <c r="AM25" i="50"/>
  <c r="G22" i="73" l="1"/>
  <c r="I4" i="73" l="1"/>
  <c r="D4" i="73"/>
  <c r="V4" i="72" l="1"/>
  <c r="V5" i="24"/>
  <c r="P6" i="72"/>
  <c r="D7" i="72"/>
  <c r="D6" i="72"/>
  <c r="AH124" i="50" l="1"/>
  <c r="AI53" i="49" s="1"/>
  <c r="AI40" i="50"/>
  <c r="AI25" i="50"/>
  <c r="R4" i="63" l="1"/>
  <c r="AC13" i="29" l="1"/>
  <c r="C5" i="66" l="1"/>
  <c r="C3" i="66"/>
  <c r="Q7" i="65"/>
  <c r="I7" i="65"/>
  <c r="D7" i="65"/>
  <c r="O6" i="65"/>
  <c r="N3" i="65"/>
  <c r="E3" i="65"/>
  <c r="P7" i="64"/>
  <c r="I7" i="64"/>
  <c r="D7" i="64"/>
  <c r="O6" i="64"/>
  <c r="M3" i="64"/>
  <c r="E3" i="64"/>
  <c r="AL28" i="49" l="1"/>
  <c r="G4" i="56" l="1"/>
  <c r="V6" i="50"/>
  <c r="C4" i="56"/>
  <c r="E6" i="50"/>
  <c r="B5" i="23" l="1"/>
  <c r="K8" i="41" l="1"/>
  <c r="K7" i="41"/>
  <c r="X4" i="41"/>
  <c r="P4" i="41"/>
  <c r="E4" i="41"/>
  <c r="AI21" i="50" l="1"/>
  <c r="AI59" i="50"/>
  <c r="AI78" i="50"/>
  <c r="AI97" i="50"/>
  <c r="AI116" i="50"/>
  <c r="B39" i="23" l="1"/>
  <c r="B38" i="23"/>
  <c r="F3" i="49" l="1"/>
  <c r="B35" i="23" l="1"/>
  <c r="Z48" i="49"/>
  <c r="B6" i="23"/>
  <c r="O3" i="54" l="1"/>
  <c r="B3" i="23"/>
  <c r="B4" i="23"/>
  <c r="B7" i="23"/>
  <c r="B8" i="23"/>
  <c r="B9" i="23"/>
  <c r="B10" i="23"/>
  <c r="B11" i="23"/>
  <c r="B12" i="23"/>
  <c r="B13" i="23"/>
  <c r="B14" i="23"/>
  <c r="B15" i="23"/>
  <c r="B16" i="23"/>
  <c r="B17" i="23"/>
  <c r="B18" i="23"/>
  <c r="B19" i="23"/>
  <c r="B21" i="23"/>
  <c r="B22" i="23"/>
  <c r="B23" i="23"/>
  <c r="B24" i="23"/>
  <c r="B25" i="23"/>
  <c r="B26" i="23"/>
  <c r="B27" i="23"/>
  <c r="B28" i="23"/>
  <c r="B29" i="23"/>
  <c r="B30" i="23"/>
  <c r="B32" i="23"/>
  <c r="B33" i="23"/>
  <c r="B40" i="23"/>
  <c r="B41" i="23"/>
  <c r="B42" i="23"/>
  <c r="B43" i="23"/>
  <c r="B44" i="23"/>
  <c r="B45" i="23"/>
  <c r="B46" i="23"/>
  <c r="B47" i="23"/>
  <c r="B48" i="23"/>
  <c r="B49" i="23"/>
  <c r="F15" i="49" l="1"/>
  <c r="F5" i="29"/>
  <c r="N48" i="49"/>
  <c r="J19" i="29" l="1"/>
  <c r="AI120" i="50" l="1"/>
  <c r="AI101" i="50"/>
  <c r="AC144" i="50" s="1"/>
  <c r="AI82" i="50"/>
  <c r="AC143" i="50" s="1"/>
  <c r="AI63" i="50"/>
  <c r="AI44" i="50"/>
  <c r="AC141" i="50" s="1"/>
  <c r="AC140" i="50"/>
  <c r="AN9" i="50"/>
  <c r="AM9" i="50"/>
  <c r="AM12" i="50" s="1"/>
  <c r="D8" i="50" s="1"/>
  <c r="J1" i="50"/>
  <c r="D1" i="50"/>
  <c r="AC142" i="50" l="1"/>
  <c r="AH123" i="50"/>
  <c r="AC145" i="50"/>
  <c r="D9" i="50"/>
  <c r="F140" i="50"/>
  <c r="AM13" i="50"/>
  <c r="AG8" i="50" s="1"/>
  <c r="AG9" i="50" s="1"/>
  <c r="AB16" i="49"/>
  <c r="U15" i="49"/>
  <c r="M15" i="49"/>
  <c r="F9" i="49"/>
  <c r="F6" i="49"/>
  <c r="F5" i="49"/>
  <c r="V8" i="50" l="1"/>
  <c r="V9" i="50" s="1"/>
  <c r="Z8" i="50"/>
  <c r="Z9" i="50" s="1"/>
  <c r="AD8" i="50"/>
  <c r="AD9" i="50" s="1"/>
  <c r="AH8" i="50"/>
  <c r="AH9" i="50" s="1"/>
  <c r="Y8" i="50"/>
  <c r="Y9" i="50" s="1"/>
  <c r="S8" i="50"/>
  <c r="S9" i="50" s="1"/>
  <c r="O8" i="50"/>
  <c r="O9" i="50" s="1"/>
  <c r="K8" i="50"/>
  <c r="K9" i="50" s="1"/>
  <c r="G8" i="50"/>
  <c r="G9" i="50" s="1"/>
  <c r="X8" i="50"/>
  <c r="X9" i="50" s="1"/>
  <c r="AB8" i="50"/>
  <c r="AB9" i="50" s="1"/>
  <c r="AF8" i="50"/>
  <c r="AF9" i="50" s="1"/>
  <c r="AC8" i="50"/>
  <c r="AC9" i="50" s="1"/>
  <c r="U8" i="50"/>
  <c r="U9" i="50" s="1"/>
  <c r="Q8" i="50"/>
  <c r="Q9" i="50" s="1"/>
  <c r="M8" i="50"/>
  <c r="M9" i="50" s="1"/>
  <c r="I8" i="50"/>
  <c r="I9" i="50" s="1"/>
  <c r="E8" i="50"/>
  <c r="E9" i="50" s="1"/>
  <c r="AE8" i="50"/>
  <c r="AE9" i="50" s="1"/>
  <c r="W8" i="50"/>
  <c r="W9" i="50" s="1"/>
  <c r="R8" i="50"/>
  <c r="R9" i="50" s="1"/>
  <c r="N8" i="50"/>
  <c r="N9" i="50" s="1"/>
  <c r="J8" i="50"/>
  <c r="J9" i="50" s="1"/>
  <c r="F8" i="50"/>
  <c r="F9" i="50" s="1"/>
  <c r="AA8" i="50"/>
  <c r="AA9" i="50" s="1"/>
  <c r="T8" i="50"/>
  <c r="T9" i="50" s="1"/>
  <c r="P8" i="50"/>
  <c r="P9" i="50" s="1"/>
  <c r="L8" i="50"/>
  <c r="L9" i="50" s="1"/>
  <c r="H8" i="50"/>
  <c r="H9" i="50" s="1"/>
  <c r="R140" i="50"/>
  <c r="AI140" i="50" s="1"/>
  <c r="AN12" i="50"/>
  <c r="AG49" i="49"/>
  <c r="AF48" i="49"/>
  <c r="T48" i="49"/>
  <c r="AM25" i="49"/>
  <c r="AM24" i="49"/>
  <c r="AM23" i="49"/>
  <c r="AM22" i="49"/>
  <c r="AM21" i="49"/>
  <c r="AL20" i="49"/>
  <c r="AL7" i="49"/>
  <c r="AN21" i="49" l="1"/>
  <c r="AL21" i="49" s="1"/>
  <c r="G48" i="49"/>
  <c r="F141" i="50"/>
  <c r="D27" i="50"/>
  <c r="AO12" i="50"/>
  <c r="AN13" i="50"/>
  <c r="R141" i="50" s="1"/>
  <c r="B31" i="23" l="1"/>
  <c r="G19" i="29"/>
  <c r="B20" i="23"/>
  <c r="AI141" i="50"/>
  <c r="F142" i="50"/>
  <c r="D46" i="50"/>
  <c r="AO13" i="50"/>
  <c r="R142" i="50" s="1"/>
  <c r="AP12" i="50"/>
  <c r="D28" i="50"/>
  <c r="AG27" i="50"/>
  <c r="AG28" i="50" s="1"/>
  <c r="AE27" i="50"/>
  <c r="AE28" i="50" s="1"/>
  <c r="AC27" i="50"/>
  <c r="AC28" i="50" s="1"/>
  <c r="AA27" i="50"/>
  <c r="AA28" i="50" s="1"/>
  <c r="Y27" i="50"/>
  <c r="Y28" i="50" s="1"/>
  <c r="W27" i="50"/>
  <c r="W28" i="50" s="1"/>
  <c r="U27" i="50"/>
  <c r="U28" i="50" s="1"/>
  <c r="S27" i="50"/>
  <c r="S28" i="50" s="1"/>
  <c r="Q27" i="50"/>
  <c r="Q28" i="50" s="1"/>
  <c r="O27" i="50"/>
  <c r="O28" i="50" s="1"/>
  <c r="M27" i="50"/>
  <c r="M28" i="50" s="1"/>
  <c r="K27" i="50"/>
  <c r="K28" i="50" s="1"/>
  <c r="I27" i="50"/>
  <c r="I28" i="50" s="1"/>
  <c r="G27" i="50"/>
  <c r="G28" i="50" s="1"/>
  <c r="AH27" i="50"/>
  <c r="AH28" i="50" s="1"/>
  <c r="AF27" i="50"/>
  <c r="AF28" i="50" s="1"/>
  <c r="AD27" i="50"/>
  <c r="AD28" i="50" s="1"/>
  <c r="AB27" i="50"/>
  <c r="AB28" i="50" s="1"/>
  <c r="Z27" i="50"/>
  <c r="Z28" i="50" s="1"/>
  <c r="X27" i="50"/>
  <c r="X28" i="50" s="1"/>
  <c r="V27" i="50"/>
  <c r="V28" i="50" s="1"/>
  <c r="T27" i="50"/>
  <c r="T28" i="50" s="1"/>
  <c r="R27" i="50"/>
  <c r="R28" i="50" s="1"/>
  <c r="P27" i="50"/>
  <c r="P28" i="50" s="1"/>
  <c r="N27" i="50"/>
  <c r="N28" i="50" s="1"/>
  <c r="L27" i="50"/>
  <c r="L28" i="50" s="1"/>
  <c r="J27" i="50"/>
  <c r="J28" i="50" s="1"/>
  <c r="H27" i="50"/>
  <c r="H28" i="50" s="1"/>
  <c r="F27" i="50"/>
  <c r="F28" i="50" s="1"/>
  <c r="E27" i="50"/>
  <c r="E28" i="50" s="1"/>
  <c r="AI142" i="50" l="1"/>
  <c r="F143" i="50"/>
  <c r="D65" i="50"/>
  <c r="AQ12" i="50"/>
  <c r="AP13" i="50"/>
  <c r="R143" i="50" s="1"/>
  <c r="D47" i="50"/>
  <c r="AG46" i="50"/>
  <c r="AG47" i="50" s="1"/>
  <c r="AE46" i="50"/>
  <c r="AE47" i="50" s="1"/>
  <c r="AC46" i="50"/>
  <c r="AC47" i="50" s="1"/>
  <c r="AA46" i="50"/>
  <c r="AA47" i="50" s="1"/>
  <c r="Y46" i="50"/>
  <c r="Y47" i="50" s="1"/>
  <c r="W46" i="50"/>
  <c r="W47" i="50" s="1"/>
  <c r="U46" i="50"/>
  <c r="U47" i="50" s="1"/>
  <c r="S46" i="50"/>
  <c r="S47" i="50" s="1"/>
  <c r="Q46" i="50"/>
  <c r="Q47" i="50" s="1"/>
  <c r="O46" i="50"/>
  <c r="O47" i="50" s="1"/>
  <c r="M46" i="50"/>
  <c r="M47" i="50" s="1"/>
  <c r="K46" i="50"/>
  <c r="K47" i="50" s="1"/>
  <c r="I46" i="50"/>
  <c r="I47" i="50" s="1"/>
  <c r="G46" i="50"/>
  <c r="G47" i="50" s="1"/>
  <c r="E46" i="50"/>
  <c r="E47" i="50" s="1"/>
  <c r="AH46" i="50"/>
  <c r="AH47" i="50" s="1"/>
  <c r="AF46" i="50"/>
  <c r="AF47" i="50" s="1"/>
  <c r="AD46" i="50"/>
  <c r="AD47" i="50" s="1"/>
  <c r="AB46" i="50"/>
  <c r="AB47" i="50" s="1"/>
  <c r="Z46" i="50"/>
  <c r="Z47" i="50" s="1"/>
  <c r="X46" i="50"/>
  <c r="X47" i="50" s="1"/>
  <c r="V46" i="50"/>
  <c r="V47" i="50" s="1"/>
  <c r="T46" i="50"/>
  <c r="T47" i="50" s="1"/>
  <c r="R46" i="50"/>
  <c r="R47" i="50" s="1"/>
  <c r="P46" i="50"/>
  <c r="P47" i="50" s="1"/>
  <c r="N46" i="50"/>
  <c r="N47" i="50" s="1"/>
  <c r="L46" i="50"/>
  <c r="L47" i="50" s="1"/>
  <c r="J46" i="50"/>
  <c r="J47" i="50" s="1"/>
  <c r="H46" i="50"/>
  <c r="H47" i="50" s="1"/>
  <c r="F46" i="50"/>
  <c r="F47" i="50" s="1"/>
  <c r="AI143" i="50" l="1"/>
  <c r="F144" i="50"/>
  <c r="D84" i="50"/>
  <c r="AQ13" i="50"/>
  <c r="R144" i="50" s="1"/>
  <c r="AR12" i="50"/>
  <c r="D66" i="50"/>
  <c r="AG65" i="50"/>
  <c r="AG66" i="50" s="1"/>
  <c r="AE65" i="50"/>
  <c r="AE66" i="50" s="1"/>
  <c r="AC65" i="50"/>
  <c r="AC66" i="50" s="1"/>
  <c r="AA65" i="50"/>
  <c r="AA66" i="50" s="1"/>
  <c r="Y65" i="50"/>
  <c r="Y66" i="50" s="1"/>
  <c r="W65" i="50"/>
  <c r="W66" i="50" s="1"/>
  <c r="U65" i="50"/>
  <c r="U66" i="50" s="1"/>
  <c r="S65" i="50"/>
  <c r="S66" i="50" s="1"/>
  <c r="Q65" i="50"/>
  <c r="Q66" i="50" s="1"/>
  <c r="O65" i="50"/>
  <c r="O66" i="50" s="1"/>
  <c r="M65" i="50"/>
  <c r="M66" i="50" s="1"/>
  <c r="K65" i="50"/>
  <c r="K66" i="50" s="1"/>
  <c r="I65" i="50"/>
  <c r="I66" i="50" s="1"/>
  <c r="G65" i="50"/>
  <c r="G66" i="50" s="1"/>
  <c r="E65" i="50"/>
  <c r="E66" i="50" s="1"/>
  <c r="AH65" i="50"/>
  <c r="AH66" i="50" s="1"/>
  <c r="AF65" i="50"/>
  <c r="AF66" i="50" s="1"/>
  <c r="AD65" i="50"/>
  <c r="AD66" i="50" s="1"/>
  <c r="AB65" i="50"/>
  <c r="AB66" i="50" s="1"/>
  <c r="Z65" i="50"/>
  <c r="Z66" i="50" s="1"/>
  <c r="X65" i="50"/>
  <c r="X66" i="50" s="1"/>
  <c r="V65" i="50"/>
  <c r="V66" i="50" s="1"/>
  <c r="T65" i="50"/>
  <c r="T66" i="50" s="1"/>
  <c r="R65" i="50"/>
  <c r="R66" i="50" s="1"/>
  <c r="P65" i="50"/>
  <c r="P66" i="50" s="1"/>
  <c r="N65" i="50"/>
  <c r="N66" i="50" s="1"/>
  <c r="L65" i="50"/>
  <c r="L66" i="50" s="1"/>
  <c r="J65" i="50"/>
  <c r="J66" i="50" s="1"/>
  <c r="H65" i="50"/>
  <c r="H66" i="50" s="1"/>
  <c r="F65" i="50"/>
  <c r="F66" i="50" s="1"/>
  <c r="AI144" i="50" l="1"/>
  <c r="F145" i="50"/>
  <c r="D103" i="50"/>
  <c r="AR13" i="50"/>
  <c r="R145" i="50" s="1"/>
  <c r="D85" i="50"/>
  <c r="AG84" i="50"/>
  <c r="AG85" i="50" s="1"/>
  <c r="AE84" i="50"/>
  <c r="AE85" i="50" s="1"/>
  <c r="AC84" i="50"/>
  <c r="AC85" i="50" s="1"/>
  <c r="AA84" i="50"/>
  <c r="AA85" i="50" s="1"/>
  <c r="Y84" i="50"/>
  <c r="Y85" i="50" s="1"/>
  <c r="W84" i="50"/>
  <c r="W85" i="50" s="1"/>
  <c r="U84" i="50"/>
  <c r="U85" i="50" s="1"/>
  <c r="S84" i="50"/>
  <c r="S85" i="50" s="1"/>
  <c r="Q84" i="50"/>
  <c r="Q85" i="50" s="1"/>
  <c r="O84" i="50"/>
  <c r="O85" i="50" s="1"/>
  <c r="M84" i="50"/>
  <c r="M85" i="50" s="1"/>
  <c r="K84" i="50"/>
  <c r="K85" i="50" s="1"/>
  <c r="I84" i="50"/>
  <c r="I85" i="50" s="1"/>
  <c r="G84" i="50"/>
  <c r="G85" i="50" s="1"/>
  <c r="E84" i="50"/>
  <c r="E85" i="50" s="1"/>
  <c r="AH84" i="50"/>
  <c r="AH85" i="50" s="1"/>
  <c r="AF84" i="50"/>
  <c r="AF85" i="50" s="1"/>
  <c r="AD84" i="50"/>
  <c r="AD85" i="50" s="1"/>
  <c r="AB84" i="50"/>
  <c r="AB85" i="50" s="1"/>
  <c r="Z84" i="50"/>
  <c r="Z85" i="50" s="1"/>
  <c r="X84" i="50"/>
  <c r="X85" i="50" s="1"/>
  <c r="V84" i="50"/>
  <c r="V85" i="50" s="1"/>
  <c r="T84" i="50"/>
  <c r="T85" i="50" s="1"/>
  <c r="R84" i="50"/>
  <c r="R85" i="50" s="1"/>
  <c r="P84" i="50"/>
  <c r="P85" i="50" s="1"/>
  <c r="N84" i="50"/>
  <c r="N85" i="50" s="1"/>
  <c r="L84" i="50"/>
  <c r="L85" i="50" s="1"/>
  <c r="J84" i="50"/>
  <c r="J85" i="50" s="1"/>
  <c r="H84" i="50"/>
  <c r="H85" i="50" s="1"/>
  <c r="F84" i="50"/>
  <c r="F85" i="50" s="1"/>
  <c r="AI145" i="50" l="1"/>
  <c r="D104" i="50"/>
  <c r="AG103" i="50"/>
  <c r="AG104" i="50" s="1"/>
  <c r="AE103" i="50"/>
  <c r="AE104" i="50" s="1"/>
  <c r="AC103" i="50"/>
  <c r="AC104" i="50" s="1"/>
  <c r="AA103" i="50"/>
  <c r="AA104" i="50" s="1"/>
  <c r="Y103" i="50"/>
  <c r="Y104" i="50" s="1"/>
  <c r="W103" i="50"/>
  <c r="W104" i="50" s="1"/>
  <c r="U103" i="50"/>
  <c r="U104" i="50" s="1"/>
  <c r="S103" i="50"/>
  <c r="S104" i="50" s="1"/>
  <c r="Q103" i="50"/>
  <c r="Q104" i="50" s="1"/>
  <c r="O103" i="50"/>
  <c r="O104" i="50" s="1"/>
  <c r="M103" i="50"/>
  <c r="M104" i="50" s="1"/>
  <c r="K103" i="50"/>
  <c r="K104" i="50" s="1"/>
  <c r="I103" i="50"/>
  <c r="I104" i="50" s="1"/>
  <c r="G103" i="50"/>
  <c r="G104" i="50" s="1"/>
  <c r="E103" i="50"/>
  <c r="E104" i="50" s="1"/>
  <c r="AH103" i="50"/>
  <c r="AH104" i="50" s="1"/>
  <c r="AF103" i="50"/>
  <c r="AF104" i="50" s="1"/>
  <c r="AD103" i="50"/>
  <c r="AD104" i="50" s="1"/>
  <c r="AB103" i="50"/>
  <c r="AB104" i="50" s="1"/>
  <c r="Z103" i="50"/>
  <c r="Z104" i="50" s="1"/>
  <c r="X103" i="50"/>
  <c r="X104" i="50" s="1"/>
  <c r="V103" i="50"/>
  <c r="V104" i="50" s="1"/>
  <c r="T103" i="50"/>
  <c r="T104" i="50" s="1"/>
  <c r="R103" i="50"/>
  <c r="R104" i="50" s="1"/>
  <c r="P103" i="50"/>
  <c r="P104" i="50" s="1"/>
  <c r="N103" i="50"/>
  <c r="N104" i="50" s="1"/>
  <c r="L103" i="50"/>
  <c r="L104" i="50" s="1"/>
  <c r="J103" i="50"/>
  <c r="J104" i="50" s="1"/>
  <c r="H103" i="50"/>
  <c r="H104" i="50" s="1"/>
  <c r="F103" i="50"/>
  <c r="F104" i="50" s="1"/>
  <c r="C5" i="38" l="1"/>
  <c r="C4" i="38"/>
  <c r="I19" i="38"/>
  <c r="P19" i="38"/>
  <c r="O19" i="38"/>
  <c r="N19" i="38"/>
  <c r="M19" i="38"/>
  <c r="L19" i="38"/>
  <c r="K19" i="38"/>
  <c r="J19" i="38"/>
  <c r="R19" i="38" l="1"/>
  <c r="Q19" i="38"/>
  <c r="B7" i="5" l="1"/>
  <c r="AC15" i="29"/>
  <c r="G13" i="29"/>
  <c r="G15" i="29"/>
  <c r="A21" i="29"/>
  <c r="A19" i="29"/>
  <c r="E9" i="5" l="1"/>
  <c r="A16" i="24" l="1"/>
  <c r="O9" i="24"/>
  <c r="O10" i="24"/>
  <c r="Q14" i="24"/>
  <c r="Q12" i="24"/>
  <c r="T42" i="2" l="1"/>
  <c r="T41" i="2"/>
  <c r="F8" i="21" l="1"/>
  <c r="D8" i="21"/>
  <c r="D7" i="21"/>
  <c r="D5" i="21"/>
  <c r="P28" i="15"/>
  <c r="D7" i="15"/>
  <c r="F5" i="15"/>
  <c r="E31" i="11"/>
  <c r="E16" i="11"/>
  <c r="E22" i="5"/>
  <c r="C22" i="5"/>
  <c r="B21" i="5"/>
  <c r="E11" i="5"/>
  <c r="C9" i="5"/>
  <c r="B6" i="5"/>
  <c r="B5" i="5"/>
  <c r="B4" i="5"/>
  <c r="K4" i="5" s="1"/>
</calcChain>
</file>

<file path=xl/comments1.xml><?xml version="1.0" encoding="utf-8"?>
<comments xmlns="http://schemas.openxmlformats.org/spreadsheetml/2006/main">
  <authors>
    <author>作成者</author>
  </authors>
  <commentList>
    <comment ref="A1" authorId="0" shapeId="0">
      <text>
        <r>
          <rPr>
            <sz val="18"/>
            <color indexed="81"/>
            <rFont val="ＭＳ Ｐゴシック"/>
            <family val="3"/>
            <charset val="128"/>
          </rPr>
          <t>シート見出しが</t>
        </r>
        <r>
          <rPr>
            <u/>
            <sz val="18"/>
            <color indexed="10"/>
            <rFont val="ＭＳ Ｐゴシック"/>
            <family val="3"/>
            <charset val="128"/>
          </rPr>
          <t>赤い様式は今回変更した様式です。</t>
        </r>
      </text>
    </comment>
  </commentList>
</comments>
</file>

<file path=xl/comments10.xml><?xml version="1.0" encoding="utf-8"?>
<comments xmlns="http://schemas.openxmlformats.org/spreadsheetml/2006/main">
  <authors>
    <author>作成者</author>
  </authors>
  <commentList>
    <comment ref="A2" authorId="0" shapeId="0">
      <text>
        <r>
          <rPr>
            <b/>
            <u/>
            <sz val="9"/>
            <color indexed="81"/>
            <rFont val="ＭＳ Ｐゴシック"/>
            <family val="3"/>
            <charset val="128"/>
          </rPr>
          <t>新規参入枠</t>
        </r>
        <r>
          <rPr>
            <sz val="9"/>
            <color indexed="81"/>
            <rFont val="ＭＳ Ｐゴシック"/>
            <family val="3"/>
            <charset val="128"/>
          </rPr>
          <t>で申請する場合は、当該様式を提出してください。</t>
        </r>
      </text>
    </comment>
    <comment ref="A48" authorId="0" shapeId="0">
      <text>
        <r>
          <rPr>
            <b/>
            <u/>
            <sz val="9"/>
            <color indexed="81"/>
            <rFont val="ＭＳ Ｐゴシック"/>
            <family val="3"/>
            <charset val="128"/>
          </rPr>
          <t>新規参入枠</t>
        </r>
        <r>
          <rPr>
            <sz val="9"/>
            <color indexed="81"/>
            <rFont val="ＭＳ Ｐゴシック"/>
            <family val="3"/>
            <charset val="128"/>
          </rPr>
          <t>で申請する場合は、当該様式を提出してください。</t>
        </r>
      </text>
    </comment>
  </commentList>
</comments>
</file>

<file path=xl/comments11.xml><?xml version="1.0" encoding="utf-8"?>
<comments xmlns="http://schemas.openxmlformats.org/spreadsheetml/2006/main">
  <authors>
    <author>作成者</author>
  </authors>
  <commentList>
    <comment ref="V12" authorId="0" shapeId="0">
      <text>
        <r>
          <rPr>
            <b/>
            <sz val="11"/>
            <color indexed="81"/>
            <rFont val="ＭＳ Ｐゴシック"/>
            <family val="3"/>
            <charset val="128"/>
          </rPr>
          <t>年号を選択してください。</t>
        </r>
      </text>
    </comment>
    <comment ref="O14" authorId="0" shapeId="0">
      <text>
        <r>
          <rPr>
            <b/>
            <sz val="11"/>
            <color indexed="81"/>
            <rFont val="ＭＳ Ｐゴシック"/>
            <family val="3"/>
            <charset val="128"/>
          </rPr>
          <t>年号を選択してください。</t>
        </r>
      </text>
    </comment>
    <comment ref="V15" authorId="0" shapeId="0">
      <text>
        <r>
          <rPr>
            <b/>
            <sz val="11"/>
            <color indexed="81"/>
            <rFont val="ＭＳ Ｐゴシック"/>
            <family val="3"/>
            <charset val="128"/>
          </rPr>
          <t>年号を選択してください。</t>
        </r>
      </text>
    </comment>
    <comment ref="O16" authorId="0" shapeId="0">
      <text>
        <r>
          <rPr>
            <b/>
            <sz val="11"/>
            <color indexed="81"/>
            <rFont val="ＭＳ Ｐゴシック"/>
            <family val="3"/>
            <charset val="128"/>
          </rPr>
          <t>年号を選択してください。</t>
        </r>
      </text>
    </comment>
    <comment ref="W16" authorId="0" shapeId="0">
      <text>
        <r>
          <rPr>
            <b/>
            <sz val="11"/>
            <color indexed="81"/>
            <rFont val="ＭＳ Ｐゴシック"/>
            <family val="3"/>
            <charset val="128"/>
          </rPr>
          <t>年号を選択してください。</t>
        </r>
      </text>
    </comment>
    <comment ref="O17" authorId="0" shapeId="0">
      <text>
        <r>
          <rPr>
            <b/>
            <sz val="11"/>
            <color indexed="81"/>
            <rFont val="ＭＳ Ｐゴシック"/>
            <family val="3"/>
            <charset val="128"/>
          </rPr>
          <t>年号を選択してください。</t>
        </r>
        <r>
          <rPr>
            <sz val="9"/>
            <color indexed="81"/>
            <rFont val="ＭＳ Ｐゴシック"/>
            <family val="3"/>
            <charset val="128"/>
          </rPr>
          <t xml:space="preserve">
</t>
        </r>
      </text>
    </comment>
    <comment ref="V19" authorId="0" shapeId="0">
      <text>
        <r>
          <rPr>
            <b/>
            <sz val="11"/>
            <color indexed="81"/>
            <rFont val="ＭＳ Ｐゴシック"/>
            <family val="3"/>
            <charset val="128"/>
          </rPr>
          <t>年号を選択してください。</t>
        </r>
      </text>
    </comment>
  </commentList>
</comments>
</file>

<file path=xl/comments2.xml><?xml version="1.0" encoding="utf-8"?>
<comments xmlns="http://schemas.openxmlformats.org/spreadsheetml/2006/main">
  <authors>
    <author>作成者</author>
  </authors>
  <commentList>
    <comment ref="O3" authorId="0" shapeId="0">
      <text>
        <r>
          <rPr>
            <sz val="11"/>
            <color indexed="81"/>
            <rFont val="ＭＳ Ｐゴシック"/>
            <family val="3"/>
            <charset val="128"/>
          </rPr>
          <t>提出日を入力してください（○年○月○日）</t>
        </r>
      </text>
    </comment>
    <comment ref="G36" authorId="0" shapeId="0">
      <text>
        <r>
          <rPr>
            <sz val="11"/>
            <color indexed="81"/>
            <rFont val="ＭＳ Ｐゴシック"/>
            <family val="3"/>
            <charset val="128"/>
          </rPr>
          <t>・基礎コースの基礎分野は、「○○基礎科」
・託児サービス支援付き訓練コースの場合は、「○○科（託児）」
・短時間訓練コースの場合は、「○○科（短時間）」</t>
        </r>
      </text>
    </comment>
    <comment ref="F41" authorId="0" shapeId="0">
      <text>
        <r>
          <rPr>
            <sz val="11"/>
            <color indexed="81"/>
            <rFont val="ＭＳ Ｐゴシック"/>
            <family val="3"/>
            <charset val="128"/>
          </rPr>
          <t>郵便番号を入力してください。（○○○-○○○○）</t>
        </r>
      </text>
    </comment>
    <comment ref="H41" authorId="0" shapeId="0">
      <text>
        <r>
          <rPr>
            <sz val="11"/>
            <color indexed="81"/>
            <rFont val="ＭＳ Ｐゴシック"/>
            <family val="3"/>
            <charset val="128"/>
          </rPr>
          <t>所在地のうち、都道府県から番地までを入力してください。（1行目）</t>
        </r>
      </text>
    </comment>
    <comment ref="H42" authorId="0" shapeId="0">
      <text>
        <r>
          <rPr>
            <sz val="11"/>
            <color indexed="81"/>
            <rFont val="ＭＳ Ｐゴシック"/>
            <family val="3"/>
            <charset val="128"/>
          </rPr>
          <t>所在地のうち、建物名等を入力してください。（２行目）</t>
        </r>
      </text>
    </comment>
    <comment ref="F44" authorId="0" shapeId="0">
      <text>
        <r>
          <rPr>
            <sz val="11"/>
            <color indexed="81"/>
            <rFont val="ＭＳ Ｐゴシック"/>
            <family val="3"/>
            <charset val="128"/>
          </rPr>
          <t>過去に認定を受けたことがない場合は「初回」と記入してください。</t>
        </r>
      </text>
    </comment>
    <comment ref="F46" authorId="0" shapeId="0">
      <text>
        <r>
          <rPr>
            <sz val="11"/>
            <color indexed="81"/>
            <rFont val="ＭＳ Ｐゴシック"/>
            <family val="3"/>
            <charset val="128"/>
          </rPr>
          <t>国税庁から法人番号指定通知書にて通知された法人番号（13桁）を記載してください。</t>
        </r>
      </text>
    </comment>
  </commentList>
</comments>
</file>

<file path=xl/comments3.xml><?xml version="1.0" encoding="utf-8"?>
<comments xmlns="http://schemas.openxmlformats.org/spreadsheetml/2006/main">
  <authors>
    <author>作成者</author>
  </authors>
  <commentList>
    <comment ref="G21" authorId="0" shapeId="0">
      <text>
        <r>
          <rPr>
            <sz val="11"/>
            <color indexed="10"/>
            <rFont val="ＭＳ Ｐゴシック"/>
            <family val="3"/>
            <charset val="128"/>
          </rPr>
          <t>小数点第３位を切り捨て、小数点第２位までを入力してください。</t>
        </r>
      </text>
    </comment>
  </commentList>
</comments>
</file>

<file path=xl/comments4.xml><?xml version="1.0" encoding="utf-8"?>
<comments xmlns="http://schemas.openxmlformats.org/spreadsheetml/2006/main">
  <authors>
    <author>作成者</author>
  </authors>
  <commentList>
    <comment ref="O13" authorId="0" shapeId="0">
      <text>
        <r>
          <rPr>
            <b/>
            <sz val="9"/>
            <color indexed="81"/>
            <rFont val="ＭＳ Ｐゴシック"/>
            <family val="3"/>
            <charset val="128"/>
          </rPr>
          <t>有限会社、合同会社、合資会社、医療法人など</t>
        </r>
      </text>
    </comment>
    <comment ref="C14" authorId="0" shapeId="0">
      <text>
        <r>
          <rPr>
            <b/>
            <sz val="9"/>
            <color indexed="81"/>
            <rFont val="ＭＳ Ｐゴシック"/>
            <family val="3"/>
            <charset val="128"/>
          </rPr>
          <t>事業協同組合、企業組合、協同組合、商工会議所、協会など</t>
        </r>
      </text>
    </comment>
    <comment ref="I14" authorId="0" shapeId="0">
      <text>
        <r>
          <rPr>
            <b/>
            <sz val="9"/>
            <color indexed="81"/>
            <rFont val="ＭＳ Ｐゴシック"/>
            <family val="3"/>
            <charset val="128"/>
          </rPr>
          <t>専修学校・各種学校を除く学校法人</t>
        </r>
      </text>
    </comment>
    <comment ref="L14" authorId="0" shapeId="0">
      <text>
        <r>
          <rPr>
            <b/>
            <sz val="9"/>
            <color indexed="81"/>
            <rFont val="ＭＳ Ｐゴシック"/>
            <family val="3"/>
            <charset val="128"/>
          </rPr>
          <t>一般財団法人、一般社団法人、公益財団法人、公益社団法人など</t>
        </r>
      </text>
    </comment>
    <comment ref="I15" authorId="0" shapeId="0">
      <text>
        <r>
          <rPr>
            <b/>
            <sz val="9"/>
            <color indexed="81"/>
            <rFont val="ＭＳ Ｐゴシック"/>
            <family val="3"/>
            <charset val="128"/>
          </rPr>
          <t>個人事業主、会計事務所など</t>
        </r>
      </text>
    </comment>
    <comment ref="E40" authorId="0" shapeId="0">
      <text>
        <r>
          <rPr>
            <b/>
            <sz val="9"/>
            <color indexed="81"/>
            <rFont val="ＭＳ Ｐゴシック"/>
            <family val="3"/>
            <charset val="128"/>
          </rPr>
          <t>氏名のみ入力してください</t>
        </r>
      </text>
    </comment>
    <comment ref="J40" authorId="0" shapeId="0">
      <text>
        <r>
          <rPr>
            <b/>
            <sz val="9"/>
            <color indexed="81"/>
            <rFont val="ＭＳ Ｐゴシック"/>
            <family val="3"/>
            <charset val="128"/>
          </rPr>
          <t>役職を入力してください</t>
        </r>
      </text>
    </comment>
  </commentList>
</comments>
</file>

<file path=xl/comments5.xml><?xml version="1.0" encoding="utf-8"?>
<comments xmlns="http://schemas.openxmlformats.org/spreadsheetml/2006/main">
  <authors>
    <author>作成者</author>
    <author>高齢・障害・求職者雇用支援機構</author>
  </authors>
  <commentList>
    <comment ref="Y7" authorId="0" shapeId="0">
      <text>
        <r>
          <rPr>
            <b/>
            <sz val="9"/>
            <color indexed="81"/>
            <rFont val="ＭＳ Ｐゴシック"/>
            <family val="3"/>
            <charset val="128"/>
          </rPr>
          <t>全角で最大100文字
（半角は不可）</t>
        </r>
      </text>
    </comment>
    <comment ref="F17" authorId="1" shapeId="0">
      <text>
        <r>
          <rPr>
            <b/>
            <sz val="10"/>
            <color indexed="81"/>
            <rFont val="ＭＳ Ｐゴシック"/>
            <family val="3"/>
            <charset val="128"/>
          </rPr>
          <t>全角で最大120文字
（半角は不可）</t>
        </r>
      </text>
    </comment>
    <comment ref="F20" authorId="0" shapeId="0">
      <text>
        <r>
          <rPr>
            <b/>
            <sz val="9"/>
            <color indexed="81"/>
            <rFont val="ＭＳ Ｐゴシック"/>
            <family val="3"/>
            <charset val="128"/>
          </rPr>
          <t>全角で最大200文字
（半角は不可）</t>
        </r>
      </text>
    </comment>
    <comment ref="A28" authorId="0" shapeId="0">
      <text>
        <r>
          <rPr>
            <b/>
            <sz val="9"/>
            <color indexed="81"/>
            <rFont val="ＭＳ Ｐゴシック"/>
            <family val="3"/>
            <charset val="128"/>
          </rPr>
          <t>訓練内容の科目を記載する行が不足する場合は、適宜追加してください。</t>
        </r>
      </text>
    </comment>
    <comment ref="F28" authorId="0" shapeId="0">
      <text>
        <r>
          <rPr>
            <b/>
            <sz val="9"/>
            <color indexed="81"/>
            <rFont val="ＭＳ Ｐゴシック"/>
            <family val="3"/>
            <charset val="128"/>
          </rPr>
          <t>全角で最大250文字
（半角は不可）</t>
        </r>
      </text>
    </comment>
  </commentList>
</comments>
</file>

<file path=xl/comments6.xml><?xml version="1.0" encoding="utf-8"?>
<comments xmlns="http://schemas.openxmlformats.org/spreadsheetml/2006/main">
  <authors>
    <author>作成者</author>
  </authors>
  <commentList>
    <comment ref="L8" authorId="0" shapeId="0">
      <text>
        <r>
          <rPr>
            <sz val="11"/>
            <color indexed="81"/>
            <rFont val="ＭＳ Ｐゴシック"/>
            <family val="3"/>
            <charset val="128"/>
          </rPr>
          <t>記入した類型に該当することを証明する書類の提出を省略する場合に選択してください。</t>
        </r>
      </text>
    </comment>
    <comment ref="L9" authorId="0" shapeId="0">
      <text>
        <r>
          <rPr>
            <sz val="11"/>
            <color indexed="81"/>
            <rFont val="ＭＳ Ｐゴシック"/>
            <family val="3"/>
            <charset val="128"/>
          </rPr>
          <t>省略する書類を提出した際の申請書の「受理番号」を記入してください。</t>
        </r>
      </text>
    </comment>
  </commentList>
</comments>
</file>

<file path=xl/comments7.xml><?xml version="1.0" encoding="utf-8"?>
<comments xmlns="http://schemas.openxmlformats.org/spreadsheetml/2006/main">
  <authors>
    <author>作成者</author>
  </authors>
  <commentList>
    <comment ref="E13" authorId="0" shapeId="0">
      <text>
        <r>
          <rPr>
            <sz val="11"/>
            <color indexed="81"/>
            <rFont val="ＭＳ Ｐゴシック"/>
            <family val="3"/>
            <charset val="128"/>
          </rPr>
          <t>年号を選んでください。</t>
        </r>
      </text>
    </comment>
  </commentList>
</comments>
</file>

<file path=xl/comments8.xml><?xml version="1.0" encoding="utf-8"?>
<comments xmlns="http://schemas.openxmlformats.org/spreadsheetml/2006/main">
  <authors>
    <author>作成者</author>
  </authors>
  <commentList>
    <comment ref="P5" authorId="0" shapeId="0">
      <text>
        <r>
          <rPr>
            <sz val="9"/>
            <color indexed="81"/>
            <rFont val="ＭＳ Ｐゴシック"/>
            <family val="3"/>
            <charset val="128"/>
          </rPr>
          <t>カリキュラムの内容ごとに番号を付してください。</t>
        </r>
      </text>
    </comment>
  </commentList>
</comments>
</file>

<file path=xl/comments9.xml><?xml version="1.0" encoding="utf-8"?>
<comments xmlns="http://schemas.openxmlformats.org/spreadsheetml/2006/main">
  <authors>
    <author>作成者</author>
  </authors>
  <commentList>
    <comment ref="A2" authorId="0" shapeId="0">
      <text>
        <r>
          <rPr>
            <b/>
            <u/>
            <sz val="9"/>
            <color indexed="81"/>
            <rFont val="ＭＳ Ｐゴシック"/>
            <family val="3"/>
            <charset val="128"/>
          </rPr>
          <t>実績枠</t>
        </r>
        <r>
          <rPr>
            <sz val="9"/>
            <color indexed="81"/>
            <rFont val="ＭＳ Ｐゴシック"/>
            <family val="3"/>
            <charset val="128"/>
          </rPr>
          <t>で申請する場合は当該様式を提出してください。</t>
        </r>
      </text>
    </comment>
    <comment ref="A29" authorId="0" shapeId="0">
      <text>
        <r>
          <rPr>
            <b/>
            <u/>
            <sz val="9"/>
            <color indexed="81"/>
            <rFont val="ＭＳ Ｐゴシック"/>
            <family val="3"/>
            <charset val="128"/>
          </rPr>
          <t>実績枠</t>
        </r>
        <r>
          <rPr>
            <sz val="9"/>
            <color indexed="81"/>
            <rFont val="ＭＳ Ｐゴシック"/>
            <family val="3"/>
            <charset val="128"/>
          </rPr>
          <t>で申請する場合は当該様式を提出してください。</t>
        </r>
      </text>
    </comment>
  </commentList>
</comments>
</file>

<file path=xl/sharedStrings.xml><?xml version="1.0" encoding="utf-8"?>
<sst xmlns="http://schemas.openxmlformats.org/spreadsheetml/2006/main" count="2894" uniqueCount="1459">
  <si>
    <t>訓練実施機関名</t>
    <rPh sb="0" eb="2">
      <t>クンレン</t>
    </rPh>
    <rPh sb="2" eb="4">
      <t>ジッシ</t>
    </rPh>
    <rPh sb="4" eb="6">
      <t>キカン</t>
    </rPh>
    <rPh sb="6" eb="7">
      <t>メイ</t>
    </rPh>
    <phoneticPr fontId="9"/>
  </si>
  <si>
    <t>提出年月日</t>
    <rPh sb="0" eb="2">
      <t>テイシュツ</t>
    </rPh>
    <rPh sb="2" eb="5">
      <t>ネンガッピ</t>
    </rPh>
    <phoneticPr fontId="9"/>
  </si>
  <si>
    <t>様式
番号</t>
    <rPh sb="0" eb="2">
      <t>ヨウシキ</t>
    </rPh>
    <rPh sb="3" eb="5">
      <t>バンゴウ</t>
    </rPh>
    <phoneticPr fontId="9"/>
  </si>
  <si>
    <t>様式名及び添付する書類</t>
    <rPh sb="0" eb="2">
      <t>ヨウシキ</t>
    </rPh>
    <rPh sb="2" eb="3">
      <t>メイ</t>
    </rPh>
    <rPh sb="3" eb="4">
      <t>オヨ</t>
    </rPh>
    <rPh sb="5" eb="7">
      <t>テンプ</t>
    </rPh>
    <rPh sb="9" eb="11">
      <t>ショルイ</t>
    </rPh>
    <phoneticPr fontId="9"/>
  </si>
  <si>
    <t>申請者
チェック欄</t>
    <rPh sb="0" eb="3">
      <t>シンセイシャ</t>
    </rPh>
    <rPh sb="8" eb="9">
      <t>ラン</t>
    </rPh>
    <phoneticPr fontId="9"/>
  </si>
  <si>
    <t>機構
チェック欄</t>
    <rPh sb="0" eb="2">
      <t>キコウ</t>
    </rPh>
    <rPh sb="7" eb="8">
      <t>ラン</t>
    </rPh>
    <phoneticPr fontId="9"/>
  </si>
  <si>
    <t>第１号</t>
  </si>
  <si>
    <t>職業訓練認定申請書</t>
    <rPh sb="0" eb="2">
      <t>ショクギョウ</t>
    </rPh>
    <rPh sb="2" eb="4">
      <t>クンレン</t>
    </rPh>
    <rPh sb="4" eb="6">
      <t>ニンテイ</t>
    </rPh>
    <rPh sb="6" eb="9">
      <t>シンセイショ</t>
    </rPh>
    <phoneticPr fontId="9"/>
  </si>
  <si>
    <t>訓練カリキュラム</t>
    <rPh sb="0" eb="2">
      <t>クンレン</t>
    </rPh>
    <phoneticPr fontId="9"/>
  </si>
  <si>
    <t>第７の１号</t>
    <rPh sb="0" eb="1">
      <t>ダイ</t>
    </rPh>
    <rPh sb="4" eb="5">
      <t>ゴウ</t>
    </rPh>
    <phoneticPr fontId="9"/>
  </si>
  <si>
    <t>使用教科書等一覧（受講者が必要とする教科書等）</t>
    <rPh sb="0" eb="2">
      <t>シヨウ</t>
    </rPh>
    <rPh sb="2" eb="5">
      <t>キョウカショ</t>
    </rPh>
    <rPh sb="5" eb="6">
      <t>トウ</t>
    </rPh>
    <rPh sb="6" eb="8">
      <t>イチラン</t>
    </rPh>
    <rPh sb="9" eb="12">
      <t>ジュコウシャ</t>
    </rPh>
    <rPh sb="13" eb="15">
      <t>ヒツヨウ</t>
    </rPh>
    <rPh sb="18" eb="21">
      <t>キョウカショ</t>
    </rPh>
    <rPh sb="21" eb="22">
      <t>トウ</t>
    </rPh>
    <phoneticPr fontId="9"/>
  </si>
  <si>
    <t>訓練カリキュラム（企業実習用）</t>
    <rPh sb="9" eb="11">
      <t>キギョウ</t>
    </rPh>
    <rPh sb="11" eb="14">
      <t>ジッシュウヨウ</t>
    </rPh>
    <phoneticPr fontId="9"/>
  </si>
  <si>
    <t>コース案内、その他広告案</t>
    <rPh sb="3" eb="5">
      <t>アンナイ</t>
    </rPh>
    <rPh sb="8" eb="9">
      <t>タ</t>
    </rPh>
    <rPh sb="9" eb="11">
      <t>コウコク</t>
    </rPh>
    <rPh sb="11" eb="12">
      <t>アン</t>
    </rPh>
    <phoneticPr fontId="9"/>
  </si>
  <si>
    <t>オリエンテーション時に告知する事項の内容</t>
    <rPh sb="9" eb="10">
      <t>ジ</t>
    </rPh>
    <rPh sb="11" eb="13">
      <t>コクチ</t>
    </rPh>
    <rPh sb="15" eb="17">
      <t>ジコウ</t>
    </rPh>
    <rPh sb="18" eb="20">
      <t>ナイヨウ</t>
    </rPh>
    <phoneticPr fontId="9"/>
  </si>
  <si>
    <t>過去１年間に実施した求職者支援訓練の就職状況</t>
    <rPh sb="0" eb="2">
      <t>カコ</t>
    </rPh>
    <rPh sb="3" eb="5">
      <t>ネンカン</t>
    </rPh>
    <rPh sb="6" eb="8">
      <t>ジッシ</t>
    </rPh>
    <rPh sb="10" eb="12">
      <t>キュウショク</t>
    </rPh>
    <rPh sb="12" eb="13">
      <t>シャ</t>
    </rPh>
    <rPh sb="13" eb="15">
      <t>シエン</t>
    </rPh>
    <rPh sb="15" eb="17">
      <t>クンレン</t>
    </rPh>
    <rPh sb="18" eb="20">
      <t>シュウショク</t>
    </rPh>
    <rPh sb="20" eb="22">
      <t>ジョウキョウ</t>
    </rPh>
    <phoneticPr fontId="9"/>
  </si>
  <si>
    <t>求職者支援訓練の認定申請に係る提出済み書類一覧</t>
    <rPh sb="0" eb="2">
      <t>キュウショク</t>
    </rPh>
    <rPh sb="2" eb="3">
      <t>シャ</t>
    </rPh>
    <rPh sb="3" eb="5">
      <t>シエン</t>
    </rPh>
    <rPh sb="5" eb="7">
      <t>クンレン</t>
    </rPh>
    <rPh sb="8" eb="10">
      <t>ニンテイ</t>
    </rPh>
    <rPh sb="10" eb="12">
      <t>シンセイ</t>
    </rPh>
    <rPh sb="13" eb="14">
      <t>カカワ</t>
    </rPh>
    <rPh sb="15" eb="17">
      <t>テイシュツ</t>
    </rPh>
    <rPh sb="17" eb="18">
      <t>ズ</t>
    </rPh>
    <rPh sb="19" eb="21">
      <t>ショルイ</t>
    </rPh>
    <rPh sb="21" eb="23">
      <t>イチラン</t>
    </rPh>
    <phoneticPr fontId="9"/>
  </si>
  <si>
    <t>認定様式第1号（第1条関係）（表面）</t>
    <rPh sb="0" eb="2">
      <t>ニンテイ</t>
    </rPh>
    <rPh sb="2" eb="4">
      <t>ヨウシキ</t>
    </rPh>
    <rPh sb="8" eb="9">
      <t>ダイ</t>
    </rPh>
    <rPh sb="10" eb="11">
      <t>ジョウ</t>
    </rPh>
    <rPh sb="11" eb="13">
      <t>カンケイ</t>
    </rPh>
    <rPh sb="15" eb="16">
      <t>オモテ</t>
    </rPh>
    <rPh sb="16" eb="17">
      <t>メン</t>
    </rPh>
    <phoneticPr fontId="9"/>
  </si>
  <si>
    <t>独立行政法人高齢・障害・求職者雇用支援機構　理事長　殿　</t>
    <rPh sb="6" eb="8">
      <t>コウレイ</t>
    </rPh>
    <rPh sb="9" eb="11">
      <t>ショウガイ</t>
    </rPh>
    <rPh sb="12" eb="15">
      <t>キュウショクシャ</t>
    </rPh>
    <rPh sb="15" eb="17">
      <t>コヨウ</t>
    </rPh>
    <rPh sb="17" eb="19">
      <t>シエン</t>
    </rPh>
    <rPh sb="19" eb="21">
      <t>キコウ</t>
    </rPh>
    <phoneticPr fontId="9"/>
  </si>
  <si>
    <t>（申請者）</t>
    <rPh sb="1" eb="4">
      <t>シンセイシャ</t>
    </rPh>
    <phoneticPr fontId="9"/>
  </si>
  <si>
    <t>フリガナ</t>
    <phoneticPr fontId="9"/>
  </si>
  <si>
    <t>〒</t>
    <phoneticPr fontId="9"/>
  </si>
  <si>
    <t>所在地</t>
  </si>
  <si>
    <t>商号又は名称</t>
    <rPh sb="0" eb="2">
      <t>ショウゴウ</t>
    </rPh>
    <rPh sb="2" eb="3">
      <t>マタ</t>
    </rPh>
    <rPh sb="4" eb="6">
      <t>メイショウ</t>
    </rPh>
    <phoneticPr fontId="9"/>
  </si>
  <si>
    <t>代表者役職名・氏名</t>
    <phoneticPr fontId="9"/>
  </si>
  <si>
    <t>記</t>
    <phoneticPr fontId="9"/>
  </si>
  <si>
    <t>１　訓練の種別</t>
    <rPh sb="2" eb="4">
      <t>クンレン</t>
    </rPh>
    <rPh sb="5" eb="7">
      <t>シュベツ</t>
    </rPh>
    <phoneticPr fontId="9"/>
  </si>
  <si>
    <t>（</t>
    <phoneticPr fontId="9"/>
  </si>
  <si>
    <t>）基礎訓練（基礎コース）</t>
    <rPh sb="1" eb="3">
      <t>キソ</t>
    </rPh>
    <rPh sb="3" eb="5">
      <t>クンレン</t>
    </rPh>
    <rPh sb="6" eb="8">
      <t>キソ</t>
    </rPh>
    <phoneticPr fontId="9"/>
  </si>
  <si>
    <t>）実践訓練（実践コース）</t>
    <rPh sb="1" eb="3">
      <t>ジッセン</t>
    </rPh>
    <rPh sb="3" eb="5">
      <t>クンレン</t>
    </rPh>
    <rPh sb="6" eb="8">
      <t>ジッセン</t>
    </rPh>
    <phoneticPr fontId="9"/>
  </si>
  <si>
    <t>※該当する分野（１つ）にチェックを入れてください。</t>
  </si>
  <si>
    <t>02 ＩＴ分野　</t>
    <phoneticPr fontId="9"/>
  </si>
  <si>
    <t>07 林業分野</t>
    <phoneticPr fontId="9"/>
  </si>
  <si>
    <t>12 輸送サービス分野</t>
    <phoneticPr fontId="9"/>
  </si>
  <si>
    <t>17 金属関連分野</t>
    <phoneticPr fontId="9"/>
  </si>
  <si>
    <t>03 営業・販売・事務分野</t>
    <phoneticPr fontId="9"/>
  </si>
  <si>
    <t>08 旅行・観光分野</t>
    <phoneticPr fontId="9"/>
  </si>
  <si>
    <t>13 エコ分野</t>
    <phoneticPr fontId="9"/>
  </si>
  <si>
    <t>18 建設関連分野</t>
    <phoneticPr fontId="9"/>
  </si>
  <si>
    <t>04 医療事務分野</t>
    <phoneticPr fontId="9"/>
  </si>
  <si>
    <t>09 警備・保安分野</t>
    <phoneticPr fontId="9"/>
  </si>
  <si>
    <t>14 調理分野</t>
    <phoneticPr fontId="9"/>
  </si>
  <si>
    <t>19 理容・美容関連分野</t>
    <phoneticPr fontId="9"/>
  </si>
  <si>
    <t>10 クリエート（企画・創作）分野</t>
    <phoneticPr fontId="9"/>
  </si>
  <si>
    <t>15 電気関連分野</t>
    <phoneticPr fontId="9"/>
  </si>
  <si>
    <t>20 その他の分野</t>
    <phoneticPr fontId="9"/>
  </si>
  <si>
    <t>06 農業分野</t>
    <phoneticPr fontId="9"/>
  </si>
  <si>
    <t>11 デザイン分野</t>
    <phoneticPr fontId="9"/>
  </si>
  <si>
    <t>16 機械関連分野</t>
    <phoneticPr fontId="9"/>
  </si>
  <si>
    <t>(</t>
    <phoneticPr fontId="9"/>
  </si>
  <si>
    <t>）</t>
    <phoneticPr fontId="9"/>
  </si>
  <si>
    <t>※　新規　　　</t>
    <phoneticPr fontId="9"/>
  </si>
  <si>
    <t>（貴機関が初めて本分野の訓練を実施する場合はチェックしてください）</t>
    <phoneticPr fontId="9"/>
  </si>
  <si>
    <t>※　新規扱い　</t>
    <rPh sb="4" eb="5">
      <t>アツカ</t>
    </rPh>
    <phoneticPr fontId="9"/>
  </si>
  <si>
    <t>３　訓練概要　　　　</t>
    <phoneticPr fontId="9"/>
  </si>
  <si>
    <r>
      <t>（１）訓練科名（40文字以内）</t>
    </r>
    <r>
      <rPr>
        <u/>
        <sz val="16"/>
        <rFont val="ＭＳ 明朝"/>
        <family val="1"/>
        <charset val="128"/>
      </rPr>
      <t/>
    </r>
    <rPh sb="10" eb="12">
      <t>モジ</t>
    </rPh>
    <rPh sb="12" eb="14">
      <t>イナイ</t>
    </rPh>
    <phoneticPr fontId="9"/>
  </si>
  <si>
    <t>（２）訓練期間</t>
    <rPh sb="5" eb="7">
      <t>キカン</t>
    </rPh>
    <phoneticPr fontId="9"/>
  </si>
  <si>
    <t>～</t>
    <phoneticPr fontId="9"/>
  </si>
  <si>
    <t>（</t>
    <phoneticPr fontId="9"/>
  </si>
  <si>
    <t>か月）</t>
    <rPh sb="1" eb="2">
      <t>ゲツ</t>
    </rPh>
    <phoneticPr fontId="9"/>
  </si>
  <si>
    <t>（３）受講者定員</t>
    <phoneticPr fontId="9"/>
  </si>
  <si>
    <t>名</t>
    <rPh sb="0" eb="1">
      <t>メイ</t>
    </rPh>
    <phoneticPr fontId="9"/>
  </si>
  <si>
    <t>　　所　　在　　地</t>
  </si>
  <si>
    <t>５　訓練実施機関番号</t>
    <rPh sb="6" eb="8">
      <t>キカン</t>
    </rPh>
    <rPh sb="8" eb="10">
      <t>バンゴウ</t>
    </rPh>
    <phoneticPr fontId="9"/>
  </si>
  <si>
    <t>社会保険
労務士
記載欄</t>
    <rPh sb="0" eb="2">
      <t>シャカイ</t>
    </rPh>
    <rPh sb="2" eb="4">
      <t>ホケン</t>
    </rPh>
    <rPh sb="5" eb="8">
      <t>ロウムシ</t>
    </rPh>
    <rPh sb="9" eb="11">
      <t>キサイ</t>
    </rPh>
    <rPh sb="11" eb="12">
      <t>ラン</t>
    </rPh>
    <phoneticPr fontId="9"/>
  </si>
  <si>
    <t>作成年月日・提出代行
者・事務代理者の表示</t>
    <rPh sb="0" eb="2">
      <t>サクセイ</t>
    </rPh>
    <rPh sb="2" eb="5">
      <t>ネンガッピ</t>
    </rPh>
    <rPh sb="6" eb="8">
      <t>テイシュツ</t>
    </rPh>
    <rPh sb="8" eb="10">
      <t>ダイコウ</t>
    </rPh>
    <rPh sb="11" eb="12">
      <t>シャ</t>
    </rPh>
    <rPh sb="13" eb="15">
      <t>ジム</t>
    </rPh>
    <rPh sb="15" eb="17">
      <t>ダイリ</t>
    </rPh>
    <rPh sb="17" eb="18">
      <t>シャ</t>
    </rPh>
    <rPh sb="19" eb="21">
      <t>ヒョウジ</t>
    </rPh>
    <phoneticPr fontId="9"/>
  </si>
  <si>
    <t>氏  　　　名</t>
    <rPh sb="0" eb="1">
      <t>シ</t>
    </rPh>
    <rPh sb="6" eb="7">
      <t>メイ</t>
    </rPh>
    <phoneticPr fontId="9"/>
  </si>
  <si>
    <t>電　話　番　号</t>
    <rPh sb="0" eb="1">
      <t>デン</t>
    </rPh>
    <rPh sb="2" eb="3">
      <t>ハナシ</t>
    </rPh>
    <rPh sb="4" eb="5">
      <t>バン</t>
    </rPh>
    <rPh sb="6" eb="7">
      <t>ゴウ</t>
    </rPh>
    <phoneticPr fontId="9"/>
  </si>
  <si>
    <t>※機構処理欄</t>
    <rPh sb="1" eb="3">
      <t>キコウ</t>
    </rPh>
    <rPh sb="3" eb="5">
      <t>ショリ</t>
    </rPh>
    <rPh sb="5" eb="6">
      <t>ラン</t>
    </rPh>
    <phoneticPr fontId="9"/>
  </si>
  <si>
    <t xml:space="preserve"> 施設名：</t>
    <rPh sb="1" eb="3">
      <t>シセツ</t>
    </rPh>
    <rPh sb="3" eb="4">
      <t>メイ</t>
    </rPh>
    <phoneticPr fontId="9"/>
  </si>
  <si>
    <t>担当者：</t>
    <rPh sb="0" eb="3">
      <t>タントウシャ</t>
    </rPh>
    <phoneticPr fontId="9"/>
  </si>
  <si>
    <t>㊞</t>
    <phoneticPr fontId="9"/>
  </si>
  <si>
    <t>受理番号：</t>
    <phoneticPr fontId="9"/>
  </si>
  <si>
    <t xml:space="preserve"> 申請書受理日：</t>
    <rPh sb="1" eb="4">
      <t>シンセイショ</t>
    </rPh>
    <rPh sb="4" eb="6">
      <t>ジュリ</t>
    </rPh>
    <rPh sb="6" eb="7">
      <t>ビ</t>
    </rPh>
    <phoneticPr fontId="9"/>
  </si>
  <si>
    <t>認定様式第1号（第1条関係）（裏面）</t>
    <rPh sb="0" eb="2">
      <t>ニンテイ</t>
    </rPh>
    <rPh sb="15" eb="16">
      <t>ウラ</t>
    </rPh>
    <rPh sb="16" eb="17">
      <t>メン</t>
    </rPh>
    <phoneticPr fontId="9"/>
  </si>
  <si>
    <t>（注　意　事　項）</t>
    <rPh sb="1" eb="2">
      <t>チュウ</t>
    </rPh>
    <rPh sb="3" eb="4">
      <t>イ</t>
    </rPh>
    <rPh sb="5" eb="6">
      <t>コト</t>
    </rPh>
    <rPh sb="7" eb="8">
      <t>コウ</t>
    </rPh>
    <phoneticPr fontId="9"/>
  </si>
  <si>
    <t>誓　　約　　書</t>
    <phoneticPr fontId="9"/>
  </si>
  <si>
    <t>独立行政法人高齢・障害・求職者雇用支援機構　理事長　殿　　</t>
    <rPh sb="6" eb="8">
      <t>コウレイ</t>
    </rPh>
    <rPh sb="9" eb="11">
      <t>ショウガイ</t>
    </rPh>
    <rPh sb="12" eb="15">
      <t>キュウショクシャ</t>
    </rPh>
    <rPh sb="15" eb="17">
      <t>コヨウ</t>
    </rPh>
    <rPh sb="17" eb="19">
      <t>シエン</t>
    </rPh>
    <rPh sb="22" eb="25">
      <t>リジチョウ</t>
    </rPh>
    <phoneticPr fontId="9"/>
  </si>
  <si>
    <t>代表者役職名・氏名</t>
    <rPh sb="3" eb="4">
      <t>ヤク</t>
    </rPh>
    <rPh sb="4" eb="5">
      <t>ショク</t>
    </rPh>
    <rPh sb="5" eb="6">
      <t>メイ</t>
    </rPh>
    <phoneticPr fontId="9"/>
  </si>
  <si>
    <t>記</t>
  </si>
  <si>
    <t>１　訓練科名</t>
    <rPh sb="2" eb="4">
      <t>クンレン</t>
    </rPh>
    <rPh sb="4" eb="6">
      <t>カメイ</t>
    </rPh>
    <phoneticPr fontId="9"/>
  </si>
  <si>
    <t>２　誓約内容</t>
  </si>
  <si>
    <t>実施体制等確認表</t>
    <rPh sb="0" eb="2">
      <t>ジッシ</t>
    </rPh>
    <rPh sb="2" eb="4">
      <t>タイセイ</t>
    </rPh>
    <rPh sb="4" eb="5">
      <t>トウ</t>
    </rPh>
    <rPh sb="5" eb="7">
      <t>カクニン</t>
    </rPh>
    <rPh sb="7" eb="8">
      <t>ヒョウ</t>
    </rPh>
    <phoneticPr fontId="9"/>
  </si>
  <si>
    <t>訓練実施機関名：　</t>
    <rPh sb="0" eb="2">
      <t>クンレン</t>
    </rPh>
    <rPh sb="2" eb="4">
      <t>ジッシ</t>
    </rPh>
    <rPh sb="4" eb="6">
      <t>キカン</t>
    </rPh>
    <rPh sb="6" eb="7">
      <t>メイ</t>
    </rPh>
    <phoneticPr fontId="9"/>
  </si>
  <si>
    <t>訓練科名：</t>
    <phoneticPr fontId="9"/>
  </si>
  <si>
    <t>作成者名：</t>
    <phoneticPr fontId="9"/>
  </si>
  <si>
    <t>点　検　項　目</t>
    <rPh sb="0" eb="3">
      <t>テンケン</t>
    </rPh>
    <rPh sb="4" eb="7">
      <t>コウモク</t>
    </rPh>
    <phoneticPr fontId="9"/>
  </si>
  <si>
    <t>内　　　　　　　　　　　　　　　容</t>
    <rPh sb="0" eb="1">
      <t>ウチ</t>
    </rPh>
    <rPh sb="16" eb="17">
      <t>カタチ</t>
    </rPh>
    <phoneticPr fontId="9"/>
  </si>
  <si>
    <t>基本条件</t>
    <rPh sb="0" eb="2">
      <t>キホン</t>
    </rPh>
    <rPh sb="2" eb="4">
      <t>ジョウケン</t>
    </rPh>
    <phoneticPr fontId="9"/>
  </si>
  <si>
    <r>
      <t>教育事業実績（</t>
    </r>
    <r>
      <rPr>
        <sz val="12"/>
        <rFont val="ＭＳ Ｐゴシック"/>
        <family val="3"/>
        <charset val="128"/>
      </rPr>
      <t>事業実績）</t>
    </r>
    <rPh sb="7" eb="9">
      <t>ジギョウ</t>
    </rPh>
    <rPh sb="9" eb="11">
      <t>ジッセキ</t>
    </rPh>
    <phoneticPr fontId="9"/>
  </si>
  <si>
    <t>認定様式第４号「訓練実施機関・施設の概要」により確認</t>
    <rPh sb="0" eb="2">
      <t>ニンテイ</t>
    </rPh>
    <rPh sb="2" eb="4">
      <t>ヨウシキ</t>
    </rPh>
    <rPh sb="4" eb="5">
      <t>ダイ</t>
    </rPh>
    <rPh sb="6" eb="7">
      <t>ゴウ</t>
    </rPh>
    <rPh sb="8" eb="10">
      <t>クンレン</t>
    </rPh>
    <rPh sb="10" eb="12">
      <t>ジッシ</t>
    </rPh>
    <rPh sb="12" eb="14">
      <t>キカン</t>
    </rPh>
    <rPh sb="15" eb="17">
      <t>シセツ</t>
    </rPh>
    <rPh sb="18" eb="20">
      <t>ガイヨウ</t>
    </rPh>
    <rPh sb="24" eb="26">
      <t>カクニン</t>
    </rPh>
    <phoneticPr fontId="9"/>
  </si>
  <si>
    <t>訓練実施施設の確保</t>
    <rPh sb="0" eb="2">
      <t>クンレン</t>
    </rPh>
    <rPh sb="2" eb="4">
      <t>ジッシ</t>
    </rPh>
    <rPh sb="4" eb="6">
      <t>シセツ</t>
    </rPh>
    <rPh sb="7" eb="9">
      <t>カクホ</t>
    </rPh>
    <phoneticPr fontId="9"/>
  </si>
  <si>
    <t>　・自ら所有する訓練実施場所及び事務所を使用する　　　　　　　※不動産登記簿謄本（写しで可）等を添付すること</t>
    <phoneticPr fontId="9"/>
  </si>
  <si>
    <t>　・訓練実施場所及び事務所を賃借により確保する　　　　　　　　　※賃貸借契約書（写）等を添付すること</t>
    <phoneticPr fontId="9"/>
  </si>
  <si>
    <t>　　カリキュラムに必ず含めるべき内容；</t>
    <rPh sb="9" eb="10">
      <t>カナラ</t>
    </rPh>
    <rPh sb="11" eb="12">
      <t>フク</t>
    </rPh>
    <rPh sb="16" eb="18">
      <t>ナイヨウ</t>
    </rPh>
    <phoneticPr fontId="9"/>
  </si>
  <si>
    <t>　・該当している　　　　　</t>
    <phoneticPr fontId="9"/>
  </si>
  <si>
    <t>・該当していない</t>
    <phoneticPr fontId="9"/>
  </si>
  <si>
    <t>介護職員養成研修（介護職員養成研修を求職者支援訓練として実施する場合）</t>
    <phoneticPr fontId="9"/>
  </si>
  <si>
    <t>教　室　設　備</t>
    <rPh sb="0" eb="3">
      <t>キョウシツ</t>
    </rPh>
    <rPh sb="4" eb="7">
      <t>セツビ</t>
    </rPh>
    <phoneticPr fontId="9"/>
  </si>
  <si>
    <t>教室面積等</t>
    <rPh sb="0" eb="2">
      <t>キョウシツ</t>
    </rPh>
    <rPh sb="2" eb="4">
      <t>メンセキ</t>
    </rPh>
    <rPh sb="4" eb="5">
      <t>トウ</t>
    </rPh>
    <phoneticPr fontId="9"/>
  </si>
  <si>
    <t>・教室総面積（　　　</t>
    <rPh sb="1" eb="3">
      <t>キョウシツ</t>
    </rPh>
    <rPh sb="3" eb="6">
      <t>ソウメンセキ</t>
    </rPh>
    <phoneticPr fontId="9"/>
  </si>
  <si>
    <t>　　）㎡</t>
    <phoneticPr fontId="9"/>
  </si>
  <si>
    <t>・１人当たりの面積（</t>
    <rPh sb="2" eb="3">
      <t>ニン</t>
    </rPh>
    <rPh sb="3" eb="4">
      <t>ア</t>
    </rPh>
    <rPh sb="7" eb="9">
      <t>メンセキ</t>
    </rPh>
    <phoneticPr fontId="9"/>
  </si>
  <si>
    <t>・教室総面積を定員で除した数値</t>
    <rPh sb="1" eb="3">
      <t>キョウシツ</t>
    </rPh>
    <rPh sb="3" eb="6">
      <t>ソウメンセキ</t>
    </rPh>
    <rPh sb="7" eb="9">
      <t>テイイン</t>
    </rPh>
    <rPh sb="10" eb="11">
      <t>ジョ</t>
    </rPh>
    <rPh sb="13" eb="15">
      <t>スウチ</t>
    </rPh>
    <phoneticPr fontId="9"/>
  </si>
  <si>
    <t>・実習室面積（</t>
    <rPh sb="1" eb="4">
      <t>ジッシュウシツ</t>
    </rPh>
    <rPh sb="4" eb="6">
      <t>メンセキ</t>
    </rPh>
    <phoneticPr fontId="9"/>
  </si>
  <si>
    <r>
      <t>実技に使用する主要な設備</t>
    </r>
    <r>
      <rPr>
        <sz val="11"/>
        <rFont val="ＭＳ Ｐゴシック"/>
        <family val="3"/>
        <charset val="128"/>
      </rPr>
      <t>・備品・機器　
（パソコン関係以外）</t>
    </r>
    <rPh sb="0" eb="2">
      <t>ジツギ</t>
    </rPh>
    <rPh sb="3" eb="5">
      <t>シヨウ</t>
    </rPh>
    <rPh sb="7" eb="9">
      <t>シュヨウ</t>
    </rPh>
    <rPh sb="10" eb="12">
      <t>セツビ</t>
    </rPh>
    <rPh sb="16" eb="18">
      <t>キキ</t>
    </rPh>
    <phoneticPr fontId="9"/>
  </si>
  <si>
    <t>名称（</t>
    <rPh sb="0" eb="2">
      <t>メイショウ</t>
    </rPh>
    <phoneticPr fontId="9"/>
  </si>
  <si>
    <t xml:space="preserve">       ）</t>
    <phoneticPr fontId="9"/>
  </si>
  <si>
    <t>台数（</t>
    <phoneticPr fontId="9"/>
  </si>
  <si>
    <t>）台</t>
    <phoneticPr fontId="9"/>
  </si>
  <si>
    <t>　　　（</t>
    <phoneticPr fontId="9"/>
  </si>
  <si>
    <r>
      <t>机、いす、</t>
    </r>
    <r>
      <rPr>
        <sz val="12"/>
        <rFont val="ＭＳ Ｐゴシック"/>
        <family val="3"/>
        <charset val="128"/>
      </rPr>
      <t>ホワイトボード等</t>
    </r>
    <rPh sb="0" eb="1">
      <t>ツクエ</t>
    </rPh>
    <rPh sb="12" eb="13">
      <t>トウ</t>
    </rPh>
    <phoneticPr fontId="9"/>
  </si>
  <si>
    <t>・机　定員以上</t>
    <rPh sb="1" eb="2">
      <t>ツクエ</t>
    </rPh>
    <rPh sb="3" eb="5">
      <t>テイイン</t>
    </rPh>
    <rPh sb="5" eb="7">
      <t>イジョウ</t>
    </rPh>
    <phoneticPr fontId="9"/>
  </si>
  <si>
    <t>有</t>
    <phoneticPr fontId="9"/>
  </si>
  <si>
    <t>無</t>
    <rPh sb="0" eb="1">
      <t>ナ</t>
    </rPh>
    <phoneticPr fontId="9"/>
  </si>
  <si>
    <t>・いす　定員以上</t>
    <rPh sb="4" eb="6">
      <t>テイイン</t>
    </rPh>
    <rPh sb="6" eb="8">
      <t>イジョウ</t>
    </rPh>
    <phoneticPr fontId="9"/>
  </si>
  <si>
    <t>・ホワイトボード等</t>
    <rPh sb="8" eb="9">
      <t>トウ</t>
    </rPh>
    <phoneticPr fontId="9"/>
  </si>
  <si>
    <t>※パソコン関係</t>
    <rPh sb="5" eb="7">
      <t>カンケイ</t>
    </rPh>
    <phoneticPr fontId="9"/>
  </si>
  <si>
    <t>パソコン台数</t>
    <phoneticPr fontId="9"/>
  </si>
  <si>
    <t>インターネットの接続</t>
    <phoneticPr fontId="9"/>
  </si>
  <si>
    <t>・全てのパソコンが接続できる</t>
    <phoneticPr fontId="9"/>
  </si>
  <si>
    <t>・一部又は全部のパソコンが接続できない</t>
    <rPh sb="1" eb="3">
      <t>イチブ</t>
    </rPh>
    <rPh sb="3" eb="4">
      <t>マタ</t>
    </rPh>
    <rPh sb="5" eb="7">
      <t>ゼンブ</t>
    </rPh>
    <rPh sb="13" eb="15">
      <t>セツゾク</t>
    </rPh>
    <phoneticPr fontId="9"/>
  </si>
  <si>
    <t>・接続する必要がある訓練がない</t>
    <rPh sb="1" eb="3">
      <t>セツゾク</t>
    </rPh>
    <rPh sb="5" eb="7">
      <t>ヒツヨウ</t>
    </rPh>
    <rPh sb="10" eb="12">
      <t>クンレン</t>
    </rPh>
    <phoneticPr fontId="9"/>
  </si>
  <si>
    <t>プリンタ台数</t>
    <rPh sb="4" eb="6">
      <t>ダイスウ</t>
    </rPh>
    <phoneticPr fontId="9"/>
  </si>
  <si>
    <t>・インクジェットプリンタ　　（</t>
    <phoneticPr fontId="9"/>
  </si>
  <si>
    <t>　）台</t>
    <rPh sb="2" eb="3">
      <t>ダイ</t>
    </rPh>
    <phoneticPr fontId="9"/>
  </si>
  <si>
    <t>・レーザープリンタ　　　　　（</t>
    <phoneticPr fontId="9"/>
  </si>
  <si>
    <t>受講者が講師のパソコン画面を常時確認できるための方策</t>
    <rPh sb="0" eb="3">
      <t>ジュコウシャ</t>
    </rPh>
    <rPh sb="24" eb="26">
      <t>ホウサク</t>
    </rPh>
    <phoneticPr fontId="9"/>
  </si>
  <si>
    <t>・ビデオプロジェクター</t>
    <phoneticPr fontId="9"/>
  </si>
  <si>
    <t>パソコン等の配線</t>
    <rPh sb="4" eb="5">
      <t>トウ</t>
    </rPh>
    <rPh sb="6" eb="8">
      <t>ハイセン</t>
    </rPh>
    <phoneticPr fontId="9"/>
  </si>
  <si>
    <t>・ＯＡフロアにより床下に配線している</t>
    <phoneticPr fontId="9"/>
  </si>
  <si>
    <t>・床上で躓くことがないよう固定している</t>
    <rPh sb="1" eb="3">
      <t>ユカウエ</t>
    </rPh>
    <rPh sb="4" eb="5">
      <t>ツマヅ</t>
    </rPh>
    <rPh sb="13" eb="15">
      <t>コテイ</t>
    </rPh>
    <phoneticPr fontId="9"/>
  </si>
  <si>
    <t>・その他の固定方法等（</t>
    <rPh sb="5" eb="7">
      <t>コテイ</t>
    </rPh>
    <rPh sb="7" eb="10">
      <t>ホウホウトウ</t>
    </rPh>
    <phoneticPr fontId="9"/>
  </si>
  <si>
    <t>)</t>
    <phoneticPr fontId="9"/>
  </si>
  <si>
    <t>パソコンの訓練時間外の利用可能時間数</t>
    <rPh sb="5" eb="7">
      <t>クンレン</t>
    </rPh>
    <rPh sb="7" eb="10">
      <t>ジカンガイ</t>
    </rPh>
    <rPh sb="11" eb="13">
      <t>リヨウ</t>
    </rPh>
    <rPh sb="13" eb="15">
      <t>カノウ</t>
    </rPh>
    <rPh sb="15" eb="17">
      <t>ジカン</t>
    </rPh>
    <rPh sb="17" eb="18">
      <t>カズ</t>
    </rPh>
    <phoneticPr fontId="9"/>
  </si>
  <si>
    <t>１日（</t>
    <phoneticPr fontId="9"/>
  </si>
  <si>
    <t>その他の設備・機器</t>
    <rPh sb="2" eb="3">
      <t>タ</t>
    </rPh>
    <rPh sb="4" eb="6">
      <t>セツビ</t>
    </rPh>
    <rPh sb="7" eb="9">
      <t>キキ</t>
    </rPh>
    <phoneticPr fontId="9"/>
  </si>
  <si>
    <t>・訓練の実施に必要なその他の設備・機器を適正に整備している</t>
    <phoneticPr fontId="9"/>
  </si>
  <si>
    <t>※ソフトウェア</t>
    <phoneticPr fontId="9"/>
  </si>
  <si>
    <t>・あり</t>
    <phoneticPr fontId="9"/>
  </si>
  <si>
    <t>・なし</t>
    <phoneticPr fontId="9"/>
  </si>
  <si>
    <t>ＯＳ</t>
    <phoneticPr fontId="9"/>
  </si>
  <si>
    <t>使用するＯＳの名称及びバージョン　　（</t>
    <rPh sb="7" eb="9">
      <t>メイショウ</t>
    </rPh>
    <rPh sb="9" eb="10">
      <t>オヨ</t>
    </rPh>
    <phoneticPr fontId="9"/>
  </si>
  <si>
    <t>ソフトウェアの種類</t>
    <rPh sb="7" eb="9">
      <t>シュルイ</t>
    </rPh>
    <phoneticPr fontId="9"/>
  </si>
  <si>
    <t>使用するソフトウェアの名称及びバージョン　　（</t>
    <rPh sb="11" eb="13">
      <t>メイショウ</t>
    </rPh>
    <rPh sb="13" eb="14">
      <t>オヨ</t>
    </rPh>
    <phoneticPr fontId="9"/>
  </si>
  <si>
    <t>その他当該訓練に必要な設備</t>
    <rPh sb="2" eb="3">
      <t>タ</t>
    </rPh>
    <rPh sb="3" eb="5">
      <t>トウガイ</t>
    </rPh>
    <rPh sb="5" eb="7">
      <t>クンレン</t>
    </rPh>
    <rPh sb="8" eb="10">
      <t>ヒツヨウ</t>
    </rPh>
    <rPh sb="11" eb="13">
      <t>セツビ</t>
    </rPh>
    <phoneticPr fontId="9"/>
  </si>
  <si>
    <t>・全て確保している</t>
    <phoneticPr fontId="9"/>
  </si>
  <si>
    <t>・一部確保している</t>
    <rPh sb="1" eb="3">
      <t>イチブ</t>
    </rPh>
    <rPh sb="3" eb="5">
      <t>カクホ</t>
    </rPh>
    <phoneticPr fontId="9"/>
  </si>
  <si>
    <t>・確保していない</t>
    <rPh sb="1" eb="3">
      <t>カクホ</t>
    </rPh>
    <phoneticPr fontId="9"/>
  </si>
  <si>
    <t>安全衛生法上の措置</t>
    <rPh sb="0" eb="2">
      <t>アンゼン</t>
    </rPh>
    <rPh sb="2" eb="5">
      <t>エイセイホウ</t>
    </rPh>
    <rPh sb="5" eb="6">
      <t>ジョウ</t>
    </rPh>
    <rPh sb="7" eb="9">
      <t>ソチ</t>
    </rPh>
    <phoneticPr fontId="9"/>
  </si>
  <si>
    <t>・定期点検等必要な措置を講じている</t>
    <phoneticPr fontId="9"/>
  </si>
  <si>
    <t>・定期点検等必要な措置を講じていない</t>
    <rPh sb="1" eb="3">
      <t>テイキ</t>
    </rPh>
    <rPh sb="3" eb="5">
      <t>テンケン</t>
    </rPh>
    <rPh sb="5" eb="6">
      <t>トウ</t>
    </rPh>
    <rPh sb="6" eb="8">
      <t>ヒツヨウ</t>
    </rPh>
    <rPh sb="9" eb="11">
      <t>ソチ</t>
    </rPh>
    <rPh sb="12" eb="13">
      <t>コウ</t>
    </rPh>
    <phoneticPr fontId="9"/>
  </si>
  <si>
    <t>照明（室内の場合）</t>
    <rPh sb="0" eb="2">
      <t>ショウメイ</t>
    </rPh>
    <rPh sb="3" eb="5">
      <t>シツナイ</t>
    </rPh>
    <rPh sb="6" eb="8">
      <t>バアイ</t>
    </rPh>
    <phoneticPr fontId="9"/>
  </si>
  <si>
    <t>空調（冷暖房）・換気(窓)</t>
    <rPh sb="0" eb="2">
      <t>クウチョウ</t>
    </rPh>
    <rPh sb="3" eb="6">
      <t>レイダンボウ</t>
    </rPh>
    <rPh sb="8" eb="10">
      <t>カンキ</t>
    </rPh>
    <rPh sb="11" eb="12">
      <t>マド</t>
    </rPh>
    <phoneticPr fontId="9"/>
  </si>
  <si>
    <t>トイレ(男女別）</t>
    <rPh sb="4" eb="6">
      <t>ダンジョ</t>
    </rPh>
    <rPh sb="6" eb="7">
      <t>ベツ</t>
    </rPh>
    <phoneticPr fontId="9"/>
  </si>
  <si>
    <t>・あり（男女別あり）</t>
    <rPh sb="4" eb="6">
      <t>ダンジョ</t>
    </rPh>
    <rPh sb="6" eb="7">
      <t>ベツ</t>
    </rPh>
    <phoneticPr fontId="9"/>
  </si>
  <si>
    <t>洗面所</t>
    <rPh sb="0" eb="2">
      <t>センメン</t>
    </rPh>
    <rPh sb="2" eb="3">
      <t>ジョ</t>
    </rPh>
    <phoneticPr fontId="9"/>
  </si>
  <si>
    <t>事務室</t>
    <rPh sb="0" eb="3">
      <t>ジムシツ</t>
    </rPh>
    <phoneticPr fontId="9"/>
  </si>
  <si>
    <t>・あり（教室・実習室とは完全に分離されていない）</t>
    <rPh sb="4" eb="6">
      <t>キョウシツ</t>
    </rPh>
    <rPh sb="7" eb="10">
      <t>ジッシュウシツ</t>
    </rPh>
    <rPh sb="12" eb="14">
      <t>カンゼン</t>
    </rPh>
    <rPh sb="15" eb="17">
      <t>ブンリ</t>
    </rPh>
    <phoneticPr fontId="9"/>
  </si>
  <si>
    <t xml:space="preserve"> 喫煙場所</t>
    <rPh sb="1" eb="3">
      <t>キツエン</t>
    </rPh>
    <rPh sb="3" eb="5">
      <t>バショ</t>
    </rPh>
    <phoneticPr fontId="9"/>
  </si>
  <si>
    <t>教室(実習室・自習室含む)</t>
    <rPh sb="0" eb="2">
      <t>キョウシツ</t>
    </rPh>
    <rPh sb="3" eb="6">
      <t>ジッシュウシツ</t>
    </rPh>
    <rPh sb="7" eb="9">
      <t>ジシュウ</t>
    </rPh>
    <rPh sb="9" eb="10">
      <t>シツ</t>
    </rPh>
    <rPh sb="10" eb="11">
      <t>フク</t>
    </rPh>
    <phoneticPr fontId="9"/>
  </si>
  <si>
    <t>・全面禁煙である</t>
    <phoneticPr fontId="9"/>
  </si>
  <si>
    <t>・室内で喫煙できる</t>
    <phoneticPr fontId="9"/>
  </si>
  <si>
    <t>・その他</t>
    <rPh sb="3" eb="4">
      <t>タ</t>
    </rPh>
    <phoneticPr fontId="9"/>
  </si>
  <si>
    <t>休憩室・昼食場所</t>
    <rPh sb="0" eb="3">
      <t>キュウケイシツ</t>
    </rPh>
    <rPh sb="4" eb="6">
      <t>チュウショク</t>
    </rPh>
    <rPh sb="6" eb="8">
      <t>バショ</t>
    </rPh>
    <phoneticPr fontId="9"/>
  </si>
  <si>
    <t>・室内で喫煙できるが分煙対策を施している</t>
    <phoneticPr fontId="9"/>
  </si>
  <si>
    <t>・あり(専用の部屋がある）</t>
    <phoneticPr fontId="9"/>
  </si>
  <si>
    <t>・あり（専用の部屋はないが、受講者のプライバシーは確保されている）</t>
    <rPh sb="4" eb="6">
      <t>センヨウ</t>
    </rPh>
    <rPh sb="7" eb="9">
      <t>ヘヤ</t>
    </rPh>
    <rPh sb="14" eb="17">
      <t>ジュコウシャ</t>
    </rPh>
    <rPh sb="25" eb="27">
      <t>カクホ</t>
    </rPh>
    <phoneticPr fontId="9"/>
  </si>
  <si>
    <t>運営状況等</t>
    <rPh sb="0" eb="2">
      <t>ウンエイ</t>
    </rPh>
    <rPh sb="2" eb="4">
      <t>ジョウキョウ</t>
    </rPh>
    <rPh sb="4" eb="5">
      <t>トウ</t>
    </rPh>
    <phoneticPr fontId="9"/>
  </si>
  <si>
    <t>講師の資格・免許</t>
    <rPh sb="0" eb="2">
      <t>コウシ</t>
    </rPh>
    <rPh sb="3" eb="5">
      <t>シカク</t>
    </rPh>
    <rPh sb="6" eb="8">
      <t>メンキョ</t>
    </rPh>
    <phoneticPr fontId="9"/>
  </si>
  <si>
    <t>講師の指導経験・業務経験年数</t>
    <rPh sb="0" eb="2">
      <t>コウシ</t>
    </rPh>
    <rPh sb="3" eb="5">
      <t>シドウ</t>
    </rPh>
    <rPh sb="5" eb="7">
      <t>ケイケン</t>
    </rPh>
    <rPh sb="8" eb="10">
      <t>ギョウム</t>
    </rPh>
    <rPh sb="10" eb="12">
      <t>ケイケン</t>
    </rPh>
    <rPh sb="12" eb="14">
      <t>ネンスウ</t>
    </rPh>
    <phoneticPr fontId="9"/>
  </si>
  <si>
    <t>講師の数</t>
    <rPh sb="0" eb="2">
      <t>コウシ</t>
    </rPh>
    <rPh sb="3" eb="4">
      <t>カズ</t>
    </rPh>
    <phoneticPr fontId="9"/>
  </si>
  <si>
    <t>学科</t>
    <phoneticPr fontId="9"/>
  </si>
  <si>
    <t>・受講者30人あたり１人以上配置している</t>
    <phoneticPr fontId="9"/>
  </si>
  <si>
    <t>質疑応答の体制</t>
    <phoneticPr fontId="9"/>
  </si>
  <si>
    <t>・日々の訓練時間外に最低１時間以上、質疑応答ができる講師の支援体制がある</t>
    <phoneticPr fontId="9"/>
  </si>
  <si>
    <t>訓練記録
（訓練日誌）</t>
    <rPh sb="0" eb="2">
      <t>クンレン</t>
    </rPh>
    <rPh sb="2" eb="4">
      <t>キロク</t>
    </rPh>
    <rPh sb="6" eb="8">
      <t>クンレン</t>
    </rPh>
    <rPh sb="8" eb="10">
      <t>ニッシ</t>
    </rPh>
    <phoneticPr fontId="9"/>
  </si>
  <si>
    <t>作成の有無</t>
    <rPh sb="3" eb="5">
      <t>ウム</t>
    </rPh>
    <phoneticPr fontId="9"/>
  </si>
  <si>
    <t>記載事項</t>
    <rPh sb="0" eb="2">
      <t>キサイ</t>
    </rPh>
    <rPh sb="2" eb="4">
      <t>ジコウ</t>
    </rPh>
    <phoneticPr fontId="9"/>
  </si>
  <si>
    <t>・次の事項を記載することとしている　　①訓練実施日　②訓練内容　③担当講師　④欠席・遅刻・早退者</t>
    <phoneticPr fontId="9"/>
  </si>
  <si>
    <t>個人情報保護の体制</t>
    <rPh sb="0" eb="2">
      <t>コジン</t>
    </rPh>
    <rPh sb="2" eb="4">
      <t>ジョウホウ</t>
    </rPh>
    <rPh sb="4" eb="6">
      <t>ホゴ</t>
    </rPh>
    <rPh sb="7" eb="9">
      <t>タイセイ</t>
    </rPh>
    <phoneticPr fontId="9"/>
  </si>
  <si>
    <t>・事務室の入り口の施錠</t>
    <rPh sb="1" eb="4">
      <t>ジムシツ</t>
    </rPh>
    <rPh sb="5" eb="6">
      <t>イ</t>
    </rPh>
    <rPh sb="7" eb="8">
      <t>グチ</t>
    </rPh>
    <rPh sb="9" eb="11">
      <t>セジョウ</t>
    </rPh>
    <phoneticPr fontId="9"/>
  </si>
  <si>
    <t>・できる</t>
    <phoneticPr fontId="9"/>
  </si>
  <si>
    <t>・できない</t>
    <phoneticPr fontId="9"/>
  </si>
  <si>
    <t>・書庫等の施錠</t>
    <rPh sb="1" eb="4">
      <t>ショコトウ</t>
    </rPh>
    <rPh sb="5" eb="7">
      <t>セジョウ</t>
    </rPh>
    <phoneticPr fontId="9"/>
  </si>
  <si>
    <t>苦情相談窓口の周知方法</t>
    <rPh sb="0" eb="2">
      <t>クジョウ</t>
    </rPh>
    <rPh sb="2" eb="4">
      <t>ソウダン</t>
    </rPh>
    <rPh sb="4" eb="6">
      <t>マドグチ</t>
    </rPh>
    <rPh sb="7" eb="9">
      <t>シュウチ</t>
    </rPh>
    <rPh sb="9" eb="11">
      <t>ホウホウ</t>
    </rPh>
    <phoneticPr fontId="9"/>
  </si>
  <si>
    <t>・受講者に対して書面を配付して周知</t>
    <phoneticPr fontId="9"/>
  </si>
  <si>
    <t>・掲示板に常時窓口を掲示</t>
    <rPh sb="1" eb="4">
      <t>ケイジバン</t>
    </rPh>
    <rPh sb="5" eb="7">
      <t>ジョウジ</t>
    </rPh>
    <rPh sb="7" eb="9">
      <t>マドグチ</t>
    </rPh>
    <rPh sb="10" eb="12">
      <t>ケイジ</t>
    </rPh>
    <phoneticPr fontId="9"/>
  </si>
  <si>
    <t>その他</t>
    <rPh sb="2" eb="3">
      <t>タ</t>
    </rPh>
    <phoneticPr fontId="9"/>
  </si>
  <si>
    <t>企業実習を行う場合</t>
    <rPh sb="0" eb="2">
      <t>キギョウ</t>
    </rPh>
    <rPh sb="2" eb="4">
      <t>ジッシュウ</t>
    </rPh>
    <rPh sb="5" eb="6">
      <t>オコナ</t>
    </rPh>
    <rPh sb="7" eb="9">
      <t>バアイ</t>
    </rPh>
    <phoneticPr fontId="9"/>
  </si>
  <si>
    <t>①点検項目に対して該当する内容に○を付すあるいは、（　　）内に記入してください。</t>
    <rPh sb="1" eb="3">
      <t>テンケン</t>
    </rPh>
    <rPh sb="3" eb="5">
      <t>コウモク</t>
    </rPh>
    <rPh sb="6" eb="7">
      <t>タイ</t>
    </rPh>
    <rPh sb="9" eb="11">
      <t>ガイトウ</t>
    </rPh>
    <rPh sb="13" eb="15">
      <t>ナイヨウ</t>
    </rPh>
    <rPh sb="18" eb="19">
      <t>フ</t>
    </rPh>
    <rPh sb="29" eb="30">
      <t>ナイ</t>
    </rPh>
    <rPh sb="31" eb="33">
      <t>キニュウ</t>
    </rPh>
    <phoneticPr fontId="9"/>
  </si>
  <si>
    <r>
      <t>②点検項目に　※印のついている項目は、</t>
    </r>
    <r>
      <rPr>
        <sz val="11"/>
        <color indexed="8"/>
        <rFont val="ＭＳ Ｐゴシック"/>
        <family val="3"/>
        <charset val="128"/>
      </rPr>
      <t>訓練</t>
    </r>
    <r>
      <rPr>
        <sz val="11"/>
        <color indexed="8"/>
        <rFont val="ＭＳ Ｐゴシック"/>
        <family val="3"/>
        <charset val="128"/>
      </rPr>
      <t>カリキュラムにパソコンを使用する内容が含まれる場合に記入してください。</t>
    </r>
    <rPh sb="1" eb="3">
      <t>テンケン</t>
    </rPh>
    <rPh sb="3" eb="5">
      <t>コウモク</t>
    </rPh>
    <rPh sb="8" eb="9">
      <t>ジルシ</t>
    </rPh>
    <rPh sb="15" eb="17">
      <t>コウモク</t>
    </rPh>
    <rPh sb="19" eb="21">
      <t>クンレン</t>
    </rPh>
    <rPh sb="33" eb="35">
      <t>シヨウ</t>
    </rPh>
    <rPh sb="37" eb="39">
      <t>ナイヨウ</t>
    </rPh>
    <rPh sb="40" eb="41">
      <t>フク</t>
    </rPh>
    <rPh sb="44" eb="46">
      <t>バアイ</t>
    </rPh>
    <rPh sb="47" eb="49">
      <t>キニュウ</t>
    </rPh>
    <phoneticPr fontId="9"/>
  </si>
  <si>
    <t>特記事項（機構処理欄）</t>
    <rPh sb="0" eb="2">
      <t>トッキ</t>
    </rPh>
    <rPh sb="2" eb="4">
      <t>ジコウ</t>
    </rPh>
    <rPh sb="5" eb="7">
      <t>キコウ</t>
    </rPh>
    <rPh sb="7" eb="9">
      <t>ショリ</t>
    </rPh>
    <rPh sb="9" eb="10">
      <t>ラン</t>
    </rPh>
    <phoneticPr fontId="9"/>
  </si>
  <si>
    <t xml:space="preserve"> ※　計画審査に当たって特記する事項がある場合に記入すること。
</t>
    <rPh sb="3" eb="5">
      <t>ケイカク</t>
    </rPh>
    <rPh sb="5" eb="7">
      <t>シンサ</t>
    </rPh>
    <phoneticPr fontId="9"/>
  </si>
  <si>
    <t>認定様式第４号</t>
    <phoneticPr fontId="9"/>
  </si>
  <si>
    <t>訓練実施機関・施設の概要</t>
    <rPh sb="0" eb="2">
      <t>クンレン</t>
    </rPh>
    <rPh sb="2" eb="4">
      <t>ジッシ</t>
    </rPh>
    <rPh sb="4" eb="6">
      <t>キカン</t>
    </rPh>
    <rPh sb="7" eb="9">
      <t>シセツ</t>
    </rPh>
    <rPh sb="10" eb="12">
      <t>ガイヨウ</t>
    </rPh>
    <phoneticPr fontId="9"/>
  </si>
  <si>
    <t>【訓練実施機関】</t>
    <rPh sb="1" eb="3">
      <t>クンレン</t>
    </rPh>
    <rPh sb="3" eb="5">
      <t>ジッシ</t>
    </rPh>
    <rPh sb="5" eb="7">
      <t>キカン</t>
    </rPh>
    <phoneticPr fontId="9"/>
  </si>
  <si>
    <t>訓練実施機関番号</t>
    <rPh sb="0" eb="2">
      <t>クンレン</t>
    </rPh>
    <rPh sb="2" eb="4">
      <t>ジッシ</t>
    </rPh>
    <rPh sb="4" eb="6">
      <t>キカン</t>
    </rPh>
    <rPh sb="6" eb="8">
      <t>バンゴウ</t>
    </rPh>
    <phoneticPr fontId="9"/>
  </si>
  <si>
    <t>初回の申請</t>
    <phoneticPr fontId="9"/>
  </si>
  <si>
    <t>訓練実施機関名（カナ）</t>
    <rPh sb="0" eb="2">
      <t>クンレン</t>
    </rPh>
    <rPh sb="2" eb="4">
      <t>ジッシ</t>
    </rPh>
    <rPh sb="4" eb="6">
      <t>キカン</t>
    </rPh>
    <rPh sb="6" eb="7">
      <t>ジンメイ</t>
    </rPh>
    <phoneticPr fontId="9"/>
  </si>
  <si>
    <t>訓練実施機関名</t>
    <rPh sb="0" eb="2">
      <t>クンレン</t>
    </rPh>
    <rPh sb="2" eb="4">
      <t>ジッシ</t>
    </rPh>
    <rPh sb="4" eb="6">
      <t>キカン</t>
    </rPh>
    <rPh sb="6" eb="7">
      <t>ジンメイ</t>
    </rPh>
    <phoneticPr fontId="9"/>
  </si>
  <si>
    <t>雇用保険適用事業所番号</t>
    <rPh sb="0" eb="2">
      <t>コヨウ</t>
    </rPh>
    <rPh sb="2" eb="4">
      <t>ホケン</t>
    </rPh>
    <rPh sb="4" eb="6">
      <t>テキヨウ</t>
    </rPh>
    <rPh sb="6" eb="9">
      <t>ジギョウショ</t>
    </rPh>
    <rPh sb="9" eb="11">
      <t>バンゴウ</t>
    </rPh>
    <phoneticPr fontId="9"/>
  </si>
  <si>
    <t>-</t>
    <phoneticPr fontId="9"/>
  </si>
  <si>
    <t>所在地</t>
    <rPh sb="0" eb="3">
      <t>ショザイチ</t>
    </rPh>
    <phoneticPr fontId="9"/>
  </si>
  <si>
    <t>〒</t>
    <phoneticPr fontId="9"/>
  </si>
  <si>
    <t>最寄駅（　</t>
    <phoneticPr fontId="9"/>
  </si>
  <si>
    <t>）</t>
    <phoneticPr fontId="9"/>
  </si>
  <si>
    <t>ＴＥＬ</t>
    <phoneticPr fontId="9"/>
  </si>
  <si>
    <t>（役職名・氏名）</t>
    <rPh sb="1" eb="4">
      <t>ヤクショクメイ</t>
    </rPh>
    <rPh sb="5" eb="7">
      <t>シメイ</t>
    </rPh>
    <phoneticPr fontId="9"/>
  </si>
  <si>
    <t>設立年月日</t>
  </si>
  <si>
    <t>年</t>
    <rPh sb="0" eb="1">
      <t>ネン</t>
    </rPh>
    <phoneticPr fontId="9"/>
  </si>
  <si>
    <t>月</t>
    <rPh sb="0" eb="1">
      <t>ガツ</t>
    </rPh>
    <phoneticPr fontId="9"/>
  </si>
  <si>
    <t>日</t>
    <rPh sb="0" eb="1">
      <t>ニチ</t>
    </rPh>
    <phoneticPr fontId="9"/>
  </si>
  <si>
    <t>訓練実施機関の属性</t>
    <rPh sb="0" eb="2">
      <t>クンレン</t>
    </rPh>
    <rPh sb="2" eb="4">
      <t>ジッシ</t>
    </rPh>
    <rPh sb="4" eb="6">
      <t>キカン</t>
    </rPh>
    <rPh sb="7" eb="9">
      <t>ゾクセイ</t>
    </rPh>
    <phoneticPr fontId="9"/>
  </si>
  <si>
    <t>株式会社Ａ</t>
    <rPh sb="0" eb="2">
      <t>カブシキ</t>
    </rPh>
    <rPh sb="2" eb="4">
      <t>カイシャ</t>
    </rPh>
    <phoneticPr fontId="9"/>
  </si>
  <si>
    <t>加盟団体名</t>
    <rPh sb="0" eb="2">
      <t>カメイ</t>
    </rPh>
    <rPh sb="2" eb="4">
      <t>ダンタイ</t>
    </rPh>
    <rPh sb="4" eb="5">
      <t>メイ</t>
    </rPh>
    <phoneticPr fontId="9"/>
  </si>
  <si>
    <t>※「訓練実施機関の属性」欄の記載について</t>
    <phoneticPr fontId="9"/>
  </si>
  <si>
    <t>「株式会社」を除いた冒頭の文字がア又はカ行で始まるもの；株式会社Ａ
「株式会社」を除いた冒頭の文字がサ又はタ行で始まるもの；株式会社Ｂ
「株式会社」を除いた冒頭の文字がナ、ハ又はマ行で始まるもの；株式会社Ｃ
「株式会社」を除いた冒頭の文字がヤ、ラ又はワ行で始まるもの；株式会社Ｄ</t>
    <phoneticPr fontId="9"/>
  </si>
  <si>
    <t>どの選択肢に該当するものがない場合は、その他の欄に記入してください。</t>
    <phoneticPr fontId="9"/>
  </si>
  <si>
    <t>【訓練実施施設】</t>
    <rPh sb="1" eb="3">
      <t>クンレン</t>
    </rPh>
    <rPh sb="3" eb="5">
      <t>ジッシ</t>
    </rPh>
    <rPh sb="5" eb="7">
      <t>シセツ</t>
    </rPh>
    <phoneticPr fontId="9"/>
  </si>
  <si>
    <t>訓練実施施設名</t>
    <rPh sb="0" eb="2">
      <t>クンレン</t>
    </rPh>
    <rPh sb="2" eb="4">
      <t>ジッシ</t>
    </rPh>
    <rPh sb="4" eb="6">
      <t>シセツ</t>
    </rPh>
    <rPh sb="6" eb="7">
      <t>メイ</t>
    </rPh>
    <phoneticPr fontId="9"/>
  </si>
  <si>
    <t>訓練実施施設</t>
    <rPh sb="0" eb="2">
      <t>クンレン</t>
    </rPh>
    <rPh sb="2" eb="4">
      <t>ジッシ</t>
    </rPh>
    <rPh sb="4" eb="6">
      <t>シセツ</t>
    </rPh>
    <phoneticPr fontId="9"/>
  </si>
  <si>
    <r>
      <t>代表者</t>
    </r>
    <r>
      <rPr>
        <sz val="11"/>
        <rFont val="ＭＳ Ｐゴシック"/>
        <family val="3"/>
        <charset val="128"/>
      </rPr>
      <t>役職名・氏名</t>
    </r>
    <rPh sb="0" eb="3">
      <t>ダイヒョウシャ</t>
    </rPh>
    <rPh sb="7" eb="9">
      <t>シメイ</t>
    </rPh>
    <phoneticPr fontId="9"/>
  </si>
  <si>
    <r>
      <t>【</t>
    </r>
    <r>
      <rPr>
        <sz val="11"/>
        <rFont val="ＭＳ Ｐゴシック"/>
        <family val="3"/>
        <charset val="128"/>
      </rPr>
      <t>職業訓練の実績】　</t>
    </r>
    <r>
      <rPr>
        <sz val="10"/>
        <rFont val="ＭＳ Ｐゴシック"/>
        <family val="3"/>
        <charset val="128"/>
      </rPr>
      <t>申請する職業訓練を開始しようとする日から遡って３年間において実施した職業訓練の実績を記入してください。</t>
    </r>
    <rPh sb="1" eb="3">
      <t>ショクギョウ</t>
    </rPh>
    <rPh sb="3" eb="5">
      <t>クンレン</t>
    </rPh>
    <rPh sb="6" eb="8">
      <t>ジッセキ</t>
    </rPh>
    <rPh sb="40" eb="42">
      <t>ジッシ</t>
    </rPh>
    <rPh sb="44" eb="46">
      <t>ショクギョウ</t>
    </rPh>
    <rPh sb="46" eb="48">
      <t>クンレン</t>
    </rPh>
    <rPh sb="49" eb="51">
      <t>ジッセキ</t>
    </rPh>
    <rPh sb="52" eb="54">
      <t>キニュウ</t>
    </rPh>
    <phoneticPr fontId="9"/>
  </si>
  <si>
    <t>実施教育訓練コース名等</t>
    <rPh sb="0" eb="2">
      <t>ジッシ</t>
    </rPh>
    <rPh sb="2" eb="4">
      <t>キョウイク</t>
    </rPh>
    <rPh sb="4" eb="6">
      <t>クンレン</t>
    </rPh>
    <rPh sb="9" eb="10">
      <t>メイ</t>
    </rPh>
    <rPh sb="10" eb="11">
      <t>トウ</t>
    </rPh>
    <phoneticPr fontId="9"/>
  </si>
  <si>
    <t>訓練内容等</t>
    <rPh sb="0" eb="2">
      <t>クンレン</t>
    </rPh>
    <rPh sb="2" eb="4">
      <t>ナイヨウ</t>
    </rPh>
    <rPh sb="4" eb="5">
      <t>トウ</t>
    </rPh>
    <phoneticPr fontId="9"/>
  </si>
  <si>
    <t>訓練期間</t>
    <rPh sb="0" eb="2">
      <t>クンレン</t>
    </rPh>
    <rPh sb="2" eb="4">
      <t>キカン</t>
    </rPh>
    <phoneticPr fontId="9"/>
  </si>
  <si>
    <t>総訓練時間</t>
    <rPh sb="0" eb="1">
      <t>ソウ</t>
    </rPh>
    <rPh sb="1" eb="3">
      <t>クンレン</t>
    </rPh>
    <rPh sb="3" eb="5">
      <t>ジカン</t>
    </rPh>
    <phoneticPr fontId="9"/>
  </si>
  <si>
    <t>実施人数</t>
    <rPh sb="0" eb="2">
      <t>ジッシ</t>
    </rPh>
    <rPh sb="2" eb="4">
      <t>ニンズウ</t>
    </rPh>
    <phoneticPr fontId="9"/>
  </si>
  <si>
    <t>修了人数</t>
    <rPh sb="0" eb="2">
      <t>シュウリョウ</t>
    </rPh>
    <rPh sb="2" eb="4">
      <t>ニンズウ</t>
    </rPh>
    <phoneticPr fontId="9"/>
  </si>
  <si>
    <t>開始日</t>
    <rPh sb="0" eb="3">
      <t>カイシビ</t>
    </rPh>
    <phoneticPr fontId="9"/>
  </si>
  <si>
    <t>終了日</t>
    <rPh sb="0" eb="3">
      <t>シュウリョウビ</t>
    </rPh>
    <phoneticPr fontId="9"/>
  </si>
  <si>
    <t>※　申請する職業訓練と同程度の訓練期間及び訓練時間の職業訓練の実績を記入してください。</t>
    <rPh sb="2" eb="4">
      <t>シンセイ</t>
    </rPh>
    <rPh sb="6" eb="8">
      <t>ショクギョウ</t>
    </rPh>
    <rPh sb="8" eb="10">
      <t>クンレン</t>
    </rPh>
    <rPh sb="11" eb="14">
      <t>ドウテイド</t>
    </rPh>
    <rPh sb="15" eb="17">
      <t>クンレン</t>
    </rPh>
    <rPh sb="17" eb="19">
      <t>キカン</t>
    </rPh>
    <rPh sb="19" eb="20">
      <t>オヨ</t>
    </rPh>
    <rPh sb="21" eb="23">
      <t>クンレン</t>
    </rPh>
    <rPh sb="23" eb="25">
      <t>ジカン</t>
    </rPh>
    <rPh sb="26" eb="28">
      <t>ショクギョウ</t>
    </rPh>
    <rPh sb="28" eb="30">
      <t>クンレン</t>
    </rPh>
    <rPh sb="31" eb="33">
      <t>ジッセキ</t>
    </rPh>
    <rPh sb="34" eb="36">
      <t>キニュウ</t>
    </rPh>
    <phoneticPr fontId="9"/>
  </si>
  <si>
    <t>※　記載する職業訓練の実績に企業実習が設定されている場合、「総訓練時間」欄には企業実習を除く時間数を記載してください。</t>
    <rPh sb="2" eb="4">
      <t>キサイ</t>
    </rPh>
    <rPh sb="6" eb="8">
      <t>ショクギョウ</t>
    </rPh>
    <rPh sb="8" eb="10">
      <t>クンレン</t>
    </rPh>
    <rPh sb="11" eb="13">
      <t>ジッセキ</t>
    </rPh>
    <rPh sb="14" eb="16">
      <t>キギョウ</t>
    </rPh>
    <rPh sb="16" eb="18">
      <t>ジッシュウ</t>
    </rPh>
    <rPh sb="19" eb="21">
      <t>セッテイ</t>
    </rPh>
    <rPh sb="26" eb="28">
      <t>バアイ</t>
    </rPh>
    <rPh sb="30" eb="31">
      <t>ソウ</t>
    </rPh>
    <rPh sb="31" eb="33">
      <t>クンレン</t>
    </rPh>
    <rPh sb="33" eb="35">
      <t>ジカン</t>
    </rPh>
    <rPh sb="36" eb="37">
      <t>ラン</t>
    </rPh>
    <rPh sb="39" eb="41">
      <t>キギョウ</t>
    </rPh>
    <rPh sb="41" eb="43">
      <t>ジッシュウ</t>
    </rPh>
    <rPh sb="44" eb="45">
      <t>ノゾ</t>
    </rPh>
    <rPh sb="46" eb="49">
      <t>ジカンスウ</t>
    </rPh>
    <rPh sb="50" eb="52">
      <t>キサイ</t>
    </rPh>
    <phoneticPr fontId="9"/>
  </si>
  <si>
    <t>※教育訓練を主な業務としていない事業主団体、事業主等の方は事業内容等を記入してください。</t>
    <rPh sb="1" eb="3">
      <t>キョウイク</t>
    </rPh>
    <rPh sb="3" eb="5">
      <t>クンレン</t>
    </rPh>
    <rPh sb="6" eb="7">
      <t>オモ</t>
    </rPh>
    <rPh sb="8" eb="10">
      <t>ギョウム</t>
    </rPh>
    <rPh sb="16" eb="19">
      <t>ジギョウヌシ</t>
    </rPh>
    <rPh sb="19" eb="21">
      <t>ダンタイ</t>
    </rPh>
    <rPh sb="22" eb="25">
      <t>ジギョウヌシ</t>
    </rPh>
    <rPh sb="25" eb="26">
      <t>トウ</t>
    </rPh>
    <rPh sb="27" eb="28">
      <t>カタ</t>
    </rPh>
    <rPh sb="29" eb="31">
      <t>ジギョウ</t>
    </rPh>
    <rPh sb="31" eb="34">
      <t>ナイヨウトウ</t>
    </rPh>
    <rPh sb="35" eb="37">
      <t>キニュウ</t>
    </rPh>
    <phoneticPr fontId="9"/>
  </si>
  <si>
    <r>
      <t>事業</t>
    </r>
    <r>
      <rPr>
        <sz val="11"/>
        <rFont val="ＭＳ Ｐゴシック"/>
        <family val="3"/>
        <charset val="128"/>
      </rPr>
      <t>内容</t>
    </r>
    <rPh sb="0" eb="2">
      <t>ジギョウ</t>
    </rPh>
    <rPh sb="2" eb="4">
      <t>ナイヨウ</t>
    </rPh>
    <phoneticPr fontId="9"/>
  </si>
  <si>
    <t>業種名</t>
    <rPh sb="0" eb="2">
      <t>ギョウシュ</t>
    </rPh>
    <rPh sb="2" eb="3">
      <t>メイ</t>
    </rPh>
    <phoneticPr fontId="9"/>
  </si>
  <si>
    <t>【訓練実施運営体制】</t>
    <rPh sb="1" eb="3">
      <t>クンレン</t>
    </rPh>
    <rPh sb="3" eb="5">
      <t>ジッシ</t>
    </rPh>
    <rPh sb="5" eb="7">
      <t>ウンエイ</t>
    </rPh>
    <rPh sb="7" eb="9">
      <t>タイセイ</t>
    </rPh>
    <phoneticPr fontId="9"/>
  </si>
  <si>
    <t>事務室所在地</t>
    <rPh sb="0" eb="3">
      <t>ジムシツ</t>
    </rPh>
    <rPh sb="3" eb="6">
      <t>ショザイチ</t>
    </rPh>
    <phoneticPr fontId="9"/>
  </si>
  <si>
    <t>訓練実施施設との距離　徒歩</t>
    <rPh sb="0" eb="2">
      <t>クンレン</t>
    </rPh>
    <rPh sb="2" eb="4">
      <t>ジッシ</t>
    </rPh>
    <rPh sb="4" eb="6">
      <t>シセツ</t>
    </rPh>
    <rPh sb="8" eb="10">
      <t>キョリ</t>
    </rPh>
    <rPh sb="11" eb="13">
      <t>トホ</t>
    </rPh>
    <phoneticPr fontId="9"/>
  </si>
  <si>
    <t>分</t>
    <rPh sb="0" eb="1">
      <t>フン</t>
    </rPh>
    <phoneticPr fontId="9"/>
  </si>
  <si>
    <t>責任者</t>
    <rPh sb="0" eb="3">
      <t>セキニンシャ</t>
    </rPh>
    <phoneticPr fontId="9"/>
  </si>
  <si>
    <t>氏名(役職）</t>
    <rPh sb="0" eb="2">
      <t>シメイ</t>
    </rPh>
    <rPh sb="3" eb="5">
      <t>ヤクショク</t>
    </rPh>
    <phoneticPr fontId="9"/>
  </si>
  <si>
    <t>ＴＥＬ</t>
    <phoneticPr fontId="9"/>
  </si>
  <si>
    <t>ＦＡＸ</t>
    <phoneticPr fontId="9"/>
  </si>
  <si>
    <t>Ｅメールアドレス</t>
    <phoneticPr fontId="9"/>
  </si>
  <si>
    <t>勤務形態</t>
    <rPh sb="0" eb="2">
      <t>キンム</t>
    </rPh>
    <rPh sb="2" eb="4">
      <t>ケイタイ</t>
    </rPh>
    <phoneticPr fontId="9"/>
  </si>
  <si>
    <t>専任</t>
    <phoneticPr fontId="9"/>
  </si>
  <si>
    <t>雇用形態</t>
    <rPh sb="0" eb="2">
      <t>コヨウ</t>
    </rPh>
    <rPh sb="2" eb="4">
      <t>ケイタイ</t>
    </rPh>
    <phoneticPr fontId="9"/>
  </si>
  <si>
    <t>直接雇用</t>
    <rPh sb="0" eb="2">
      <t>チョクセツ</t>
    </rPh>
    <rPh sb="2" eb="4">
      <t>コヨウ</t>
    </rPh>
    <phoneticPr fontId="9"/>
  </si>
  <si>
    <t>事務担当者
（訓練受講者からの手続に関する問合せ等に常時対応する窓口）</t>
    <rPh sb="0" eb="2">
      <t>ジム</t>
    </rPh>
    <rPh sb="2" eb="5">
      <t>タントウシャ</t>
    </rPh>
    <phoneticPr fontId="9"/>
  </si>
  <si>
    <t>苦情を処理する者</t>
    <rPh sb="0" eb="2">
      <t>クジョウ</t>
    </rPh>
    <rPh sb="3" eb="5">
      <t>ショリ</t>
    </rPh>
    <rPh sb="7" eb="8">
      <t>シャ</t>
    </rPh>
    <phoneticPr fontId="9"/>
  </si>
  <si>
    <t>講師と兼務しない</t>
    <phoneticPr fontId="9"/>
  </si>
  <si>
    <t>※　責任者については、専任（複数施設の責任者を兼務することはできない。（ただし、事務担当者等との兼務は可能である。） が必須です。該当する場合にチェック欄（□）に✔を記入してください。</t>
    <rPh sb="2" eb="4">
      <t>セキニン</t>
    </rPh>
    <rPh sb="4" eb="5">
      <t>シャ</t>
    </rPh>
    <rPh sb="11" eb="13">
      <t>センニン</t>
    </rPh>
    <rPh sb="40" eb="42">
      <t>ジム</t>
    </rPh>
    <rPh sb="42" eb="45">
      <t>タントウシャ</t>
    </rPh>
    <rPh sb="45" eb="46">
      <t>トウ</t>
    </rPh>
    <rPh sb="51" eb="53">
      <t>カノウ</t>
    </rPh>
    <rPh sb="60" eb="62">
      <t>ヒッス</t>
    </rPh>
    <rPh sb="65" eb="67">
      <t>ガイトウ</t>
    </rPh>
    <rPh sb="69" eb="71">
      <t>バアイ</t>
    </rPh>
    <rPh sb="76" eb="77">
      <t>ラン</t>
    </rPh>
    <rPh sb="83" eb="85">
      <t>キニュウ</t>
    </rPh>
    <phoneticPr fontId="9"/>
  </si>
  <si>
    <t>※　苦情を処理する者については、講師または助手が兼務できません。兼務することとしていない場合、チェック欄（□）に✔を記入してください。</t>
    <rPh sb="2" eb="4">
      <t>クジョウ</t>
    </rPh>
    <rPh sb="5" eb="7">
      <t>ショリ</t>
    </rPh>
    <rPh sb="9" eb="10">
      <t>モノ</t>
    </rPh>
    <rPh sb="16" eb="18">
      <t>コウシ</t>
    </rPh>
    <rPh sb="21" eb="23">
      <t>ジョシュ</t>
    </rPh>
    <rPh sb="24" eb="26">
      <t>ケンム</t>
    </rPh>
    <rPh sb="32" eb="34">
      <t>ケンム</t>
    </rPh>
    <rPh sb="44" eb="46">
      <t>バアイ</t>
    </rPh>
    <phoneticPr fontId="9"/>
  </si>
  <si>
    <t>※　責任者及び苦情を処理する者については、申請者と直接の雇用関係（代表者及び役員も可）にあることが必要です。直接の雇用関係にある場合、チェック欄（□）に✔を記入してください。チェック欄に記入がない場合は、説明を求める場合があります。</t>
    <rPh sb="2" eb="5">
      <t>セキニンシャ</t>
    </rPh>
    <rPh sb="5" eb="6">
      <t>オヨ</t>
    </rPh>
    <rPh sb="7" eb="9">
      <t>クジョウ</t>
    </rPh>
    <rPh sb="10" eb="12">
      <t>ショリ</t>
    </rPh>
    <rPh sb="14" eb="15">
      <t>モノ</t>
    </rPh>
    <rPh sb="21" eb="24">
      <t>シンセイシャ</t>
    </rPh>
    <rPh sb="25" eb="27">
      <t>チョクセツ</t>
    </rPh>
    <rPh sb="28" eb="30">
      <t>コヨウ</t>
    </rPh>
    <rPh sb="30" eb="32">
      <t>カンケイ</t>
    </rPh>
    <rPh sb="33" eb="36">
      <t>ダイヒョウシャ</t>
    </rPh>
    <rPh sb="36" eb="37">
      <t>オヨ</t>
    </rPh>
    <rPh sb="38" eb="40">
      <t>ヤクイン</t>
    </rPh>
    <rPh sb="41" eb="42">
      <t>カ</t>
    </rPh>
    <rPh sb="49" eb="51">
      <t>ヒツヨウ</t>
    </rPh>
    <rPh sb="54" eb="56">
      <t>チョクセツ</t>
    </rPh>
    <rPh sb="57" eb="59">
      <t>コヨウ</t>
    </rPh>
    <rPh sb="59" eb="61">
      <t>カンケイ</t>
    </rPh>
    <rPh sb="64" eb="66">
      <t>バアイ</t>
    </rPh>
    <rPh sb="91" eb="92">
      <t>ラン</t>
    </rPh>
    <rPh sb="93" eb="95">
      <t>キニュウ</t>
    </rPh>
    <rPh sb="98" eb="100">
      <t>バアイ</t>
    </rPh>
    <rPh sb="102" eb="104">
      <t>セツメイ</t>
    </rPh>
    <rPh sb="105" eb="106">
      <t>モト</t>
    </rPh>
    <rPh sb="108" eb="110">
      <t>バアイ</t>
    </rPh>
    <phoneticPr fontId="9"/>
  </si>
  <si>
    <t>※　ＴＥＬは固定電話の電話番号を記入してください。ただし、固定電話がない場合は携帯電話で差し支えありません。</t>
    <rPh sb="6" eb="8">
      <t>コテイ</t>
    </rPh>
    <rPh sb="8" eb="10">
      <t>デンワ</t>
    </rPh>
    <rPh sb="11" eb="13">
      <t>デンワ</t>
    </rPh>
    <rPh sb="13" eb="15">
      <t>バンゴウ</t>
    </rPh>
    <rPh sb="16" eb="18">
      <t>キニュウ</t>
    </rPh>
    <rPh sb="29" eb="31">
      <t>コテイ</t>
    </rPh>
    <rPh sb="31" eb="33">
      <t>デンワ</t>
    </rPh>
    <rPh sb="36" eb="38">
      <t>バアイ</t>
    </rPh>
    <rPh sb="39" eb="41">
      <t>ケイタイ</t>
    </rPh>
    <rPh sb="41" eb="43">
      <t>デンワ</t>
    </rPh>
    <rPh sb="44" eb="45">
      <t>サ</t>
    </rPh>
    <rPh sb="46" eb="47">
      <t>ツカ</t>
    </rPh>
    <phoneticPr fontId="9"/>
  </si>
  <si>
    <t>※　「Ｅメールアドレス」欄に記載いただいたアドレスに報告書等の様式の電子データを送信する場合がありますので、携帯電話やフリーメールのアドレスは記入しないでください。</t>
    <rPh sb="12" eb="13">
      <t>ラン</t>
    </rPh>
    <rPh sb="14" eb="16">
      <t>キサイ</t>
    </rPh>
    <rPh sb="26" eb="30">
      <t>ホウコクショトウ</t>
    </rPh>
    <rPh sb="31" eb="33">
      <t>ヨウシキ</t>
    </rPh>
    <rPh sb="34" eb="36">
      <t>デンシ</t>
    </rPh>
    <rPh sb="40" eb="42">
      <t>ソウシン</t>
    </rPh>
    <rPh sb="44" eb="46">
      <t>バアイ</t>
    </rPh>
    <rPh sb="54" eb="56">
      <t>ケイタイ</t>
    </rPh>
    <rPh sb="56" eb="58">
      <t>デンワ</t>
    </rPh>
    <rPh sb="71" eb="73">
      <t>キニュウ</t>
    </rPh>
    <phoneticPr fontId="9"/>
  </si>
  <si>
    <t>訓練実施機関名：</t>
    <rPh sb="0" eb="2">
      <t>クンレン</t>
    </rPh>
    <rPh sb="2" eb="4">
      <t>ジッシ</t>
    </rPh>
    <rPh sb="4" eb="6">
      <t>キカン</t>
    </rPh>
    <rPh sb="6" eb="7">
      <t>メイ</t>
    </rPh>
    <phoneticPr fontId="9"/>
  </si>
  <si>
    <t>訓練科名</t>
    <rPh sb="0" eb="2">
      <t>クンレン</t>
    </rPh>
    <rPh sb="2" eb="4">
      <t>カメイ</t>
    </rPh>
    <phoneticPr fontId="9"/>
  </si>
  <si>
    <t>募集期間（予定）</t>
    <rPh sb="0" eb="2">
      <t>ボシュウ</t>
    </rPh>
    <rPh sb="2" eb="4">
      <t>キカン</t>
    </rPh>
    <rPh sb="5" eb="7">
      <t>ヨテイ</t>
    </rPh>
    <phoneticPr fontId="9"/>
  </si>
  <si>
    <t>選考日（予定）</t>
    <rPh sb="0" eb="2">
      <t>センコウ</t>
    </rPh>
    <rPh sb="2" eb="3">
      <t>ヒ</t>
    </rPh>
    <rPh sb="4" eb="6">
      <t>ヨテイ</t>
    </rPh>
    <phoneticPr fontId="9"/>
  </si>
  <si>
    <t>選考方法</t>
    <rPh sb="0" eb="2">
      <t>センコウ</t>
    </rPh>
    <rPh sb="2" eb="4">
      <t>ホウホウ</t>
    </rPh>
    <phoneticPr fontId="9"/>
  </si>
  <si>
    <t>選考結果通知日</t>
    <rPh sb="0" eb="2">
      <t>センコウ</t>
    </rPh>
    <rPh sb="2" eb="4">
      <t>ケッカ</t>
    </rPh>
    <rPh sb="4" eb="6">
      <t>ツウチ</t>
    </rPh>
    <rPh sb="6" eb="7">
      <t>ビ</t>
    </rPh>
    <phoneticPr fontId="9"/>
  </si>
  <si>
    <t>訓練時間</t>
    <rPh sb="0" eb="2">
      <t>クンレン</t>
    </rPh>
    <rPh sb="2" eb="4">
      <t>ジカン</t>
    </rPh>
    <phoneticPr fontId="9"/>
  </si>
  <si>
    <t>時</t>
    <rPh sb="0" eb="1">
      <t>ジ</t>
    </rPh>
    <phoneticPr fontId="9"/>
  </si>
  <si>
    <t>訓練目標
（仕上がり像）</t>
    <rPh sb="0" eb="2">
      <t>クンレン</t>
    </rPh>
    <rPh sb="2" eb="4">
      <t>モクヒョウ</t>
    </rPh>
    <rPh sb="6" eb="8">
      <t>シア</t>
    </rPh>
    <rPh sb="10" eb="11">
      <t>ゾウ</t>
    </rPh>
    <phoneticPr fontId="9"/>
  </si>
  <si>
    <t>訓練修了後に取得
できる資格</t>
    <rPh sb="0" eb="2">
      <t>クンレン</t>
    </rPh>
    <rPh sb="2" eb="5">
      <t>シュウリョウゴ</t>
    </rPh>
    <rPh sb="6" eb="8">
      <t>シュトク</t>
    </rPh>
    <rPh sb="12" eb="14">
      <t>シカク</t>
    </rPh>
    <phoneticPr fontId="9"/>
  </si>
  <si>
    <t>任意受験</t>
    <rPh sb="0" eb="2">
      <t>ニンイ</t>
    </rPh>
    <rPh sb="2" eb="4">
      <t>ジュケン</t>
    </rPh>
    <phoneticPr fontId="9"/>
  </si>
  <si>
    <t>科目</t>
    <rPh sb="0" eb="2">
      <t>カモク</t>
    </rPh>
    <phoneticPr fontId="9"/>
  </si>
  <si>
    <t>科目の内容</t>
    <rPh sb="0" eb="2">
      <t>カモク</t>
    </rPh>
    <rPh sb="3" eb="5">
      <t>ナイヨウ</t>
    </rPh>
    <phoneticPr fontId="9"/>
  </si>
  <si>
    <t>実   技</t>
    <rPh sb="0" eb="1">
      <t>ジツ</t>
    </rPh>
    <rPh sb="4" eb="5">
      <t>ワザ</t>
    </rPh>
    <phoneticPr fontId="9"/>
  </si>
  <si>
    <t>企業実習</t>
    <rPh sb="0" eb="2">
      <t>キギョウ</t>
    </rPh>
    <rPh sb="2" eb="4">
      <t>ジッシュウ</t>
    </rPh>
    <phoneticPr fontId="9"/>
  </si>
  <si>
    <t>合計</t>
    <rPh sb="0" eb="2">
      <t>ゴウケイ</t>
    </rPh>
    <phoneticPr fontId="9"/>
  </si>
  <si>
    <t>　　　「その他」の場合は、「訓練対象者の条件」欄に内容を記入してください。特にない場合はチェックは不要です。</t>
    <rPh sb="6" eb="7">
      <t>タ</t>
    </rPh>
    <rPh sb="9" eb="11">
      <t>バアイ</t>
    </rPh>
    <rPh sb="14" eb="16">
      <t>クンレン</t>
    </rPh>
    <rPh sb="16" eb="19">
      <t>タイショウシャ</t>
    </rPh>
    <rPh sb="20" eb="22">
      <t>ジョウケン</t>
    </rPh>
    <rPh sb="23" eb="24">
      <t>ラン</t>
    </rPh>
    <rPh sb="25" eb="27">
      <t>ナイヨウ</t>
    </rPh>
    <rPh sb="28" eb="30">
      <t>キニュウ</t>
    </rPh>
    <rPh sb="37" eb="38">
      <t>トク</t>
    </rPh>
    <rPh sb="41" eb="43">
      <t>バアイ</t>
    </rPh>
    <rPh sb="49" eb="51">
      <t>フヨウ</t>
    </rPh>
    <phoneticPr fontId="9"/>
  </si>
  <si>
    <t>年</t>
    <rPh sb="0" eb="1">
      <t>ネン</t>
    </rPh>
    <phoneticPr fontId="9"/>
  </si>
  <si>
    <t>日　別　計　画　表</t>
    <rPh sb="0" eb="1">
      <t>ニチ</t>
    </rPh>
    <rPh sb="2" eb="3">
      <t>ベツ</t>
    </rPh>
    <rPh sb="4" eb="5">
      <t>ケイ</t>
    </rPh>
    <rPh sb="6" eb="7">
      <t>ガ</t>
    </rPh>
    <rPh sb="8" eb="9">
      <t>ヒョウ</t>
    </rPh>
    <phoneticPr fontId="9"/>
  </si>
  <si>
    <t>訓練科名</t>
    <rPh sb="0" eb="2">
      <t>クンレン</t>
    </rPh>
    <rPh sb="2" eb="3">
      <t>カ</t>
    </rPh>
    <rPh sb="3" eb="4">
      <t>メイ</t>
    </rPh>
    <phoneticPr fontId="9"/>
  </si>
  <si>
    <t>曜</t>
    <rPh sb="0" eb="1">
      <t>ヒカリ</t>
    </rPh>
    <phoneticPr fontId="9"/>
  </si>
  <si>
    <t>訓</t>
    <rPh sb="0" eb="1">
      <t>クン</t>
    </rPh>
    <phoneticPr fontId="9"/>
  </si>
  <si>
    <t>練</t>
    <rPh sb="0" eb="1">
      <t>レン</t>
    </rPh>
    <phoneticPr fontId="9"/>
  </si>
  <si>
    <t>内</t>
    <rPh sb="0" eb="1">
      <t>ナイ</t>
    </rPh>
    <phoneticPr fontId="9"/>
  </si>
  <si>
    <t>容</t>
    <rPh sb="0" eb="1">
      <t>ヨウ</t>
    </rPh>
    <phoneticPr fontId="9"/>
  </si>
  <si>
    <t>成績考査等</t>
    <rPh sb="0" eb="2">
      <t>セイセキ</t>
    </rPh>
    <rPh sb="2" eb="4">
      <t>コウサ</t>
    </rPh>
    <rPh sb="4" eb="5">
      <t>トウ</t>
    </rPh>
    <phoneticPr fontId="9"/>
  </si>
  <si>
    <t>講師</t>
    <rPh sb="0" eb="2">
      <t>コウシ</t>
    </rPh>
    <phoneticPr fontId="9"/>
  </si>
  <si>
    <t>備考</t>
    <rPh sb="0" eb="2">
      <t>ビコウ</t>
    </rPh>
    <phoneticPr fontId="9"/>
  </si>
  <si>
    <t>時間割表</t>
    <rPh sb="0" eb="3">
      <t>ジカンワリ</t>
    </rPh>
    <rPh sb="3" eb="4">
      <t>ヒョウ</t>
    </rPh>
    <phoneticPr fontId="9"/>
  </si>
  <si>
    <t>区分</t>
    <rPh sb="0" eb="2">
      <t>クブン</t>
    </rPh>
    <phoneticPr fontId="9"/>
  </si>
  <si>
    <t>受講時間</t>
    <rPh sb="0" eb="2">
      <t>ジュコウ</t>
    </rPh>
    <rPh sb="2" eb="4">
      <t>ジカン</t>
    </rPh>
    <phoneticPr fontId="9"/>
  </si>
  <si>
    <t>実施期間</t>
    <rPh sb="0" eb="2">
      <t>ジッシ</t>
    </rPh>
    <rPh sb="2" eb="4">
      <t>キカン</t>
    </rPh>
    <phoneticPr fontId="9"/>
  </si>
  <si>
    <t>備　考</t>
    <rPh sb="0" eb="1">
      <t>ソナエ</t>
    </rPh>
    <rPh sb="2" eb="3">
      <t>コウ</t>
    </rPh>
    <phoneticPr fontId="9"/>
  </si>
  <si>
    <t>１限目</t>
    <rPh sb="1" eb="2">
      <t>ゲン</t>
    </rPh>
    <rPh sb="2" eb="3">
      <t>メ</t>
    </rPh>
    <phoneticPr fontId="9"/>
  </si>
  <si>
    <t>～</t>
    <phoneticPr fontId="9"/>
  </si>
  <si>
    <t>１回目</t>
    <rPh sb="1" eb="2">
      <t>カイ</t>
    </rPh>
    <rPh sb="2" eb="3">
      <t>メ</t>
    </rPh>
    <phoneticPr fontId="9"/>
  </si>
  <si>
    <t>２限目</t>
    <rPh sb="1" eb="2">
      <t>ゲン</t>
    </rPh>
    <rPh sb="2" eb="3">
      <t>メ</t>
    </rPh>
    <phoneticPr fontId="9"/>
  </si>
  <si>
    <t>２回目</t>
    <rPh sb="1" eb="2">
      <t>カイ</t>
    </rPh>
    <rPh sb="2" eb="3">
      <t>メ</t>
    </rPh>
    <phoneticPr fontId="9"/>
  </si>
  <si>
    <t>３限目</t>
    <rPh sb="1" eb="2">
      <t>ゲン</t>
    </rPh>
    <rPh sb="2" eb="3">
      <t>メ</t>
    </rPh>
    <phoneticPr fontId="9"/>
  </si>
  <si>
    <t>３回目</t>
    <rPh sb="1" eb="2">
      <t>カイ</t>
    </rPh>
    <rPh sb="2" eb="3">
      <t>メ</t>
    </rPh>
    <phoneticPr fontId="9"/>
  </si>
  <si>
    <t>４限目</t>
    <rPh sb="1" eb="2">
      <t>ゲン</t>
    </rPh>
    <rPh sb="2" eb="3">
      <t>メ</t>
    </rPh>
    <phoneticPr fontId="9"/>
  </si>
  <si>
    <t>※キャリアコンサルティングは、訓練時間に含まれません。</t>
    <rPh sb="15" eb="17">
      <t>クンレン</t>
    </rPh>
    <rPh sb="17" eb="19">
      <t>ジカン</t>
    </rPh>
    <rPh sb="20" eb="21">
      <t>フク</t>
    </rPh>
    <phoneticPr fontId="9"/>
  </si>
  <si>
    <t>５限目</t>
    <rPh sb="1" eb="2">
      <t>ゲン</t>
    </rPh>
    <rPh sb="2" eb="3">
      <t>メ</t>
    </rPh>
    <phoneticPr fontId="9"/>
  </si>
  <si>
    <t>６限目</t>
    <rPh sb="1" eb="2">
      <t>ゲン</t>
    </rPh>
    <rPh sb="2" eb="3">
      <t>メ</t>
    </rPh>
    <phoneticPr fontId="9"/>
  </si>
  <si>
    <t>質疑応答</t>
    <rPh sb="0" eb="2">
      <t>シツギ</t>
    </rPh>
    <rPh sb="2" eb="4">
      <t>オウトウ</t>
    </rPh>
    <phoneticPr fontId="9"/>
  </si>
  <si>
    <t>４回目</t>
    <rPh sb="1" eb="2">
      <t>カイ</t>
    </rPh>
    <rPh sb="2" eb="3">
      <t>メ</t>
    </rPh>
    <phoneticPr fontId="9"/>
  </si>
  <si>
    <t>５回目</t>
    <rPh sb="1" eb="2">
      <t>カイ</t>
    </rPh>
    <rPh sb="2" eb="3">
      <t>メ</t>
    </rPh>
    <phoneticPr fontId="9"/>
  </si>
  <si>
    <t>１か月目</t>
    <rPh sb="2" eb="3">
      <t>ゲツ</t>
    </rPh>
    <rPh sb="3" eb="4">
      <t>メ</t>
    </rPh>
    <phoneticPr fontId="9"/>
  </si>
  <si>
    <t>２か月目</t>
    <rPh sb="2" eb="3">
      <t>ゲツ</t>
    </rPh>
    <rPh sb="3" eb="4">
      <t>メ</t>
    </rPh>
    <phoneticPr fontId="9"/>
  </si>
  <si>
    <t>３か月目</t>
    <rPh sb="2" eb="3">
      <t>ゲツ</t>
    </rPh>
    <rPh sb="3" eb="4">
      <t>メ</t>
    </rPh>
    <phoneticPr fontId="9"/>
  </si>
  <si>
    <t>４か月目</t>
    <rPh sb="2" eb="3">
      <t>ゲツ</t>
    </rPh>
    <rPh sb="3" eb="4">
      <t>メ</t>
    </rPh>
    <phoneticPr fontId="9"/>
  </si>
  <si>
    <t>５か月目</t>
    <rPh sb="2" eb="3">
      <t>ゲツ</t>
    </rPh>
    <rPh sb="3" eb="4">
      <t>メ</t>
    </rPh>
    <phoneticPr fontId="9"/>
  </si>
  <si>
    <t>６か月目</t>
    <rPh sb="2" eb="3">
      <t>ゲツ</t>
    </rPh>
    <rPh sb="3" eb="4">
      <t>メ</t>
    </rPh>
    <phoneticPr fontId="9"/>
  </si>
  <si>
    <t>月</t>
  </si>
  <si>
    <t>学科（××××）</t>
    <rPh sb="0" eb="2">
      <t>ガッカ</t>
    </rPh>
    <phoneticPr fontId="9"/>
  </si>
  <si>
    <t>学科（□□□□）</t>
    <rPh sb="0" eb="2">
      <t>ガッカ</t>
    </rPh>
    <phoneticPr fontId="9"/>
  </si>
  <si>
    <t>訓練科名：</t>
    <rPh sb="0" eb="3">
      <t>クンレンカ</t>
    </rPh>
    <rPh sb="3" eb="4">
      <t>メイ</t>
    </rPh>
    <phoneticPr fontId="9"/>
  </si>
  <si>
    <t>氏名</t>
    <rPh sb="0" eb="2">
      <t>シメイ</t>
    </rPh>
    <phoneticPr fontId="9"/>
  </si>
  <si>
    <t>担当科目</t>
    <rPh sb="0" eb="2">
      <t>タントウ</t>
    </rPh>
    <rPh sb="2" eb="4">
      <t>カモク</t>
    </rPh>
    <phoneticPr fontId="9"/>
  </si>
  <si>
    <t>類型</t>
    <rPh sb="0" eb="2">
      <t>ルイケイ</t>
    </rPh>
    <phoneticPr fontId="9"/>
  </si>
  <si>
    <t>助手</t>
    <rPh sb="0" eb="2">
      <t>ジョシュ</t>
    </rPh>
    <phoneticPr fontId="9"/>
  </si>
  <si>
    <t>　　　　それ以外に、受講者の理解を促す等の理由から配置する可能性のある助手については△印を記入してください。</t>
    <rPh sb="6" eb="8">
      <t>イガイ</t>
    </rPh>
    <rPh sb="10" eb="13">
      <t>ジュコウシャ</t>
    </rPh>
    <rPh sb="14" eb="16">
      <t>リカイ</t>
    </rPh>
    <rPh sb="17" eb="18">
      <t>ウナガ</t>
    </rPh>
    <rPh sb="19" eb="20">
      <t>トウ</t>
    </rPh>
    <rPh sb="21" eb="23">
      <t>リユウ</t>
    </rPh>
    <rPh sb="25" eb="27">
      <t>ハイチ</t>
    </rPh>
    <rPh sb="29" eb="32">
      <t>カノウセイ</t>
    </rPh>
    <rPh sb="35" eb="37">
      <t>ジョシュ</t>
    </rPh>
    <rPh sb="43" eb="44">
      <t>シルシ</t>
    </rPh>
    <rPh sb="45" eb="47">
      <t>キニュウ</t>
    </rPh>
    <phoneticPr fontId="9"/>
  </si>
  <si>
    <t>講 師 の 経 歴 等 確 認 書</t>
    <rPh sb="0" eb="1">
      <t>コウ</t>
    </rPh>
    <rPh sb="2" eb="3">
      <t>シ</t>
    </rPh>
    <rPh sb="6" eb="7">
      <t>キョウ</t>
    </rPh>
    <rPh sb="8" eb="9">
      <t>レキ</t>
    </rPh>
    <rPh sb="10" eb="11">
      <t>トウ</t>
    </rPh>
    <rPh sb="12" eb="13">
      <t>アキラ</t>
    </rPh>
    <rPh sb="14" eb="15">
      <t>シノブ</t>
    </rPh>
    <rPh sb="16" eb="17">
      <t>ショ</t>
    </rPh>
    <phoneticPr fontId="9"/>
  </si>
  <si>
    <t>フ　リ　ガ　ナ</t>
    <phoneticPr fontId="9"/>
  </si>
  <si>
    <t xml:space="preserve"> 氏          名</t>
    <rPh sb="1" eb="13">
      <t>シメイ</t>
    </rPh>
    <phoneticPr fontId="9"/>
  </si>
  <si>
    <t>年　齢</t>
    <rPh sb="0" eb="1">
      <t>トシ</t>
    </rPh>
    <rPh sb="2" eb="3">
      <t>トシ</t>
    </rPh>
    <phoneticPr fontId="9"/>
  </si>
  <si>
    <t>歳</t>
    <rPh sb="0" eb="1">
      <t>サイ</t>
    </rPh>
    <phoneticPr fontId="9"/>
  </si>
  <si>
    <t>　１　担当する科目の訓練内容に関する学歴</t>
    <rPh sb="3" eb="5">
      <t>タントウ</t>
    </rPh>
    <rPh sb="7" eb="9">
      <t>カモク</t>
    </rPh>
    <rPh sb="10" eb="12">
      <t>クンレン</t>
    </rPh>
    <rPh sb="12" eb="14">
      <t>ナイヨウ</t>
    </rPh>
    <rPh sb="15" eb="16">
      <t>カン</t>
    </rPh>
    <rPh sb="18" eb="20">
      <t>ガクレキ</t>
    </rPh>
    <phoneticPr fontId="9"/>
  </si>
  <si>
    <t>学歴（学校・学部・学科等）</t>
    <rPh sb="0" eb="2">
      <t>ガクレキ</t>
    </rPh>
    <rPh sb="3" eb="5">
      <t>ガッコウ</t>
    </rPh>
    <rPh sb="6" eb="8">
      <t>ガクブ</t>
    </rPh>
    <rPh sb="9" eb="11">
      <t>ガッカ</t>
    </rPh>
    <rPh sb="11" eb="12">
      <t>トウ</t>
    </rPh>
    <phoneticPr fontId="9"/>
  </si>
  <si>
    <t>履修科目（担当する科目の訓練内容に関するもの）</t>
    <rPh sb="0" eb="2">
      <t>リシュウ</t>
    </rPh>
    <rPh sb="2" eb="4">
      <t>カモク</t>
    </rPh>
    <rPh sb="5" eb="7">
      <t>タントウ</t>
    </rPh>
    <rPh sb="9" eb="11">
      <t>カモク</t>
    </rPh>
    <rPh sb="12" eb="14">
      <t>クンレン</t>
    </rPh>
    <rPh sb="14" eb="16">
      <t>ナイヨウ</t>
    </rPh>
    <rPh sb="17" eb="18">
      <t>カン</t>
    </rPh>
    <phoneticPr fontId="9"/>
  </si>
  <si>
    <t>　２　担当する科目の訓練内容に関する実務経験・指導（等）業務の経験</t>
    <rPh sb="3" eb="5">
      <t>タントウ</t>
    </rPh>
    <rPh sb="7" eb="9">
      <t>カモク</t>
    </rPh>
    <rPh sb="10" eb="12">
      <t>クンレン</t>
    </rPh>
    <rPh sb="12" eb="14">
      <t>ナイヨウ</t>
    </rPh>
    <rPh sb="15" eb="16">
      <t>カン</t>
    </rPh>
    <rPh sb="18" eb="20">
      <t>ジツム</t>
    </rPh>
    <rPh sb="20" eb="22">
      <t>ケイケン</t>
    </rPh>
    <rPh sb="23" eb="25">
      <t>シドウ</t>
    </rPh>
    <rPh sb="26" eb="27">
      <t>トウ</t>
    </rPh>
    <rPh sb="28" eb="30">
      <t>ギョウム</t>
    </rPh>
    <rPh sb="31" eb="33">
      <t>ケイケン</t>
    </rPh>
    <phoneticPr fontId="9"/>
  </si>
  <si>
    <t>所　　属</t>
    <rPh sb="0" eb="1">
      <t>ショ</t>
    </rPh>
    <rPh sb="3" eb="4">
      <t>ゾク</t>
    </rPh>
    <phoneticPr fontId="9"/>
  </si>
  <si>
    <t>実務経験・指導（等）
業務の経験の内容</t>
    <rPh sb="0" eb="2">
      <t>ジツム</t>
    </rPh>
    <rPh sb="2" eb="4">
      <t>ケイケン</t>
    </rPh>
    <rPh sb="5" eb="7">
      <t>シドウ</t>
    </rPh>
    <rPh sb="8" eb="9">
      <t>ナド</t>
    </rPh>
    <rPh sb="11" eb="13">
      <t>ギョウム</t>
    </rPh>
    <rPh sb="14" eb="16">
      <t>ケイケン</t>
    </rPh>
    <rPh sb="17" eb="19">
      <t>ナイヨウ</t>
    </rPh>
    <phoneticPr fontId="9"/>
  </si>
  <si>
    <t>期　　　間</t>
    <rPh sb="0" eb="1">
      <t>キ</t>
    </rPh>
    <rPh sb="4" eb="5">
      <t>アイダ</t>
    </rPh>
    <phoneticPr fontId="9"/>
  </si>
  <si>
    <t>実務経験</t>
    <rPh sb="0" eb="2">
      <t>ジツム</t>
    </rPh>
    <rPh sb="2" eb="4">
      <t>ケイケン</t>
    </rPh>
    <phoneticPr fontId="9"/>
  </si>
  <si>
    <t>指導（等）業務の経験</t>
    <rPh sb="0" eb="2">
      <t>シドウ</t>
    </rPh>
    <rPh sb="3" eb="4">
      <t>トウ</t>
    </rPh>
    <rPh sb="5" eb="7">
      <t>ギョウム</t>
    </rPh>
    <rPh sb="8" eb="10">
      <t>ケイケン</t>
    </rPh>
    <phoneticPr fontId="9"/>
  </si>
  <si>
    <t>月</t>
    <rPh sb="0" eb="1">
      <t>ツキ</t>
    </rPh>
    <phoneticPr fontId="9"/>
  </si>
  <si>
    <t>合　計</t>
    <rPh sb="0" eb="1">
      <t>ゴウ</t>
    </rPh>
    <rPh sb="2" eb="3">
      <t>ケイ</t>
    </rPh>
    <phoneticPr fontId="9"/>
  </si>
  <si>
    <r>
      <t>※　　この様式は講師ご本人が</t>
    </r>
    <r>
      <rPr>
        <sz val="11"/>
        <rFont val="ＭＳ Ｐゴシック"/>
        <family val="3"/>
        <charset val="128"/>
      </rPr>
      <t>記入してください。</t>
    </r>
    <rPh sb="5" eb="7">
      <t>ヨウシキ</t>
    </rPh>
    <rPh sb="8" eb="10">
      <t>コウシ</t>
    </rPh>
    <rPh sb="11" eb="13">
      <t>ホンニン</t>
    </rPh>
    <rPh sb="14" eb="16">
      <t>キニュウ</t>
    </rPh>
    <phoneticPr fontId="9"/>
  </si>
  <si>
    <t>　　して指導した経験の期間のみ計上してください。</t>
    <rPh sb="4" eb="6">
      <t>シドウ</t>
    </rPh>
    <rPh sb="8" eb="10">
      <t>ケイケン</t>
    </rPh>
    <phoneticPr fontId="9"/>
  </si>
  <si>
    <t>認定様式第８号</t>
    <phoneticPr fontId="9"/>
  </si>
  <si>
    <t>訓練科名：</t>
    <phoneticPr fontId="9"/>
  </si>
  <si>
    <t>１．受講者が購入する教科書代</t>
    <rPh sb="2" eb="5">
      <t>ジュコウシャ</t>
    </rPh>
    <rPh sb="6" eb="8">
      <t>コウニュウ</t>
    </rPh>
    <rPh sb="10" eb="13">
      <t>キョウカショ</t>
    </rPh>
    <rPh sb="13" eb="14">
      <t>ダイ</t>
    </rPh>
    <phoneticPr fontId="9"/>
  </si>
  <si>
    <t>教科書等</t>
    <rPh sb="0" eb="3">
      <t>キョウカショ</t>
    </rPh>
    <rPh sb="3" eb="4">
      <t>トウ</t>
    </rPh>
    <phoneticPr fontId="9"/>
  </si>
  <si>
    <t>出版社名等</t>
    <rPh sb="0" eb="3">
      <t>シュッパンシャ</t>
    </rPh>
    <rPh sb="3" eb="4">
      <t>メイ</t>
    </rPh>
    <rPh sb="4" eb="5">
      <t>トウ</t>
    </rPh>
    <phoneticPr fontId="9"/>
  </si>
  <si>
    <t>価格</t>
    <rPh sb="0" eb="2">
      <t>カカク</t>
    </rPh>
    <phoneticPr fontId="9"/>
  </si>
  <si>
    <t>使用科目</t>
    <rPh sb="0" eb="2">
      <t>シヨウ</t>
    </rPh>
    <rPh sb="2" eb="4">
      <t>カモク</t>
    </rPh>
    <phoneticPr fontId="9"/>
  </si>
  <si>
    <t>　　</t>
    <phoneticPr fontId="9"/>
  </si>
  <si>
    <t>合　　　計</t>
    <rPh sb="0" eb="5">
      <t>ゴウケイ</t>
    </rPh>
    <phoneticPr fontId="9"/>
  </si>
  <si>
    <t>２．受講者が負担するその他費用</t>
    <rPh sb="2" eb="5">
      <t>ジュコウシャ</t>
    </rPh>
    <rPh sb="6" eb="8">
      <t>フタン</t>
    </rPh>
    <rPh sb="12" eb="13">
      <t>タ</t>
    </rPh>
    <rPh sb="13" eb="15">
      <t>ヒヨウ</t>
    </rPh>
    <phoneticPr fontId="9"/>
  </si>
  <si>
    <t>内容</t>
    <rPh sb="0" eb="2">
      <t>ナイヨウ</t>
    </rPh>
    <phoneticPr fontId="9"/>
  </si>
  <si>
    <t>金額</t>
    <rPh sb="0" eb="2">
      <t>キンガク</t>
    </rPh>
    <phoneticPr fontId="9"/>
  </si>
  <si>
    <t>【受講者に配付するもの】</t>
    <rPh sb="1" eb="4">
      <t>ジュコウシャ</t>
    </rPh>
    <rPh sb="5" eb="7">
      <t>ハイフ</t>
    </rPh>
    <phoneticPr fontId="9"/>
  </si>
  <si>
    <t>出版社名（オリジナル）等</t>
    <rPh sb="0" eb="2">
      <t>シュッパン</t>
    </rPh>
    <rPh sb="2" eb="4">
      <t>シャメイ</t>
    </rPh>
    <rPh sb="11" eb="12">
      <t>トウ</t>
    </rPh>
    <phoneticPr fontId="9"/>
  </si>
  <si>
    <t>各種就職支援等の実施</t>
    <rPh sb="0" eb="2">
      <t>カクシュ</t>
    </rPh>
    <rPh sb="2" eb="4">
      <t>シュウショク</t>
    </rPh>
    <rPh sb="4" eb="6">
      <t>シエン</t>
    </rPh>
    <rPh sb="6" eb="7">
      <t>トウ</t>
    </rPh>
    <rPh sb="8" eb="10">
      <t>ジッシ</t>
    </rPh>
    <phoneticPr fontId="9"/>
  </si>
  <si>
    <t>１　実施機関による就職支援等の実施（実施できる場合は、□の該当箇所にチェックをしてください。）</t>
    <rPh sb="2" eb="4">
      <t>ジッシ</t>
    </rPh>
    <rPh sb="4" eb="6">
      <t>キカン</t>
    </rPh>
    <rPh sb="9" eb="11">
      <t>シュウショク</t>
    </rPh>
    <rPh sb="11" eb="13">
      <t>シエン</t>
    </rPh>
    <rPh sb="13" eb="14">
      <t>トウ</t>
    </rPh>
    <rPh sb="15" eb="17">
      <t>ジッシ</t>
    </rPh>
    <rPh sb="18" eb="20">
      <t>ジッシ</t>
    </rPh>
    <rPh sb="23" eb="25">
      <t>バアイ</t>
    </rPh>
    <rPh sb="29" eb="31">
      <t>ガイトウ</t>
    </rPh>
    <rPh sb="31" eb="33">
      <t>カショ</t>
    </rPh>
    <phoneticPr fontId="9"/>
  </si>
  <si>
    <t>必須項目</t>
    <rPh sb="0" eb="2">
      <t>ヒッス</t>
    </rPh>
    <rPh sb="2" eb="4">
      <t>コウモク</t>
    </rPh>
    <phoneticPr fontId="9"/>
  </si>
  <si>
    <t>①職業相談の実施</t>
    <rPh sb="1" eb="3">
      <t>ショクギョウ</t>
    </rPh>
    <phoneticPr fontId="9"/>
  </si>
  <si>
    <t>⑤求人者に面接するに当たっての指導</t>
    <rPh sb="1" eb="3">
      <t>キュウジン</t>
    </rPh>
    <rPh sb="3" eb="4">
      <t>シャ</t>
    </rPh>
    <rPh sb="10" eb="11">
      <t>ア</t>
    </rPh>
    <phoneticPr fontId="9"/>
  </si>
  <si>
    <t>⑥ジョブ・カードの作成支援</t>
    <rPh sb="11" eb="13">
      <t>シエン</t>
    </rPh>
    <phoneticPr fontId="9"/>
  </si>
  <si>
    <t>必須項目以外</t>
    <rPh sb="0" eb="2">
      <t>ヒッス</t>
    </rPh>
    <rPh sb="2" eb="4">
      <t>コウモク</t>
    </rPh>
    <rPh sb="4" eb="6">
      <t>イガイ</t>
    </rPh>
    <phoneticPr fontId="9"/>
  </si>
  <si>
    <t>２　１以外に実施を予定している支援項目を具体的に記入してください。</t>
    <rPh sb="3" eb="5">
      <t>イガイ</t>
    </rPh>
    <rPh sb="6" eb="8">
      <t>ジッシ</t>
    </rPh>
    <rPh sb="9" eb="11">
      <t>ヨテイ</t>
    </rPh>
    <rPh sb="15" eb="17">
      <t>シエン</t>
    </rPh>
    <rPh sb="17" eb="19">
      <t>コウモク</t>
    </rPh>
    <rPh sb="20" eb="23">
      <t>グタイテキ</t>
    </rPh>
    <rPh sb="24" eb="26">
      <t>キニュウ</t>
    </rPh>
    <phoneticPr fontId="9"/>
  </si>
  <si>
    <t xml:space="preserve">職
業
紹
介
事
業
許
可
</t>
    <rPh sb="0" eb="1">
      <t>ショク</t>
    </rPh>
    <rPh sb="2" eb="3">
      <t>ギョウ</t>
    </rPh>
    <rPh sb="4" eb="5">
      <t>タスク</t>
    </rPh>
    <rPh sb="6" eb="7">
      <t>スケ</t>
    </rPh>
    <rPh sb="8" eb="9">
      <t>コト</t>
    </rPh>
    <rPh sb="10" eb="11">
      <t>ギョウ</t>
    </rPh>
    <rPh sb="12" eb="13">
      <t>モト</t>
    </rPh>
    <rPh sb="14" eb="15">
      <t>カ</t>
    </rPh>
    <phoneticPr fontId="9"/>
  </si>
  <si>
    <t>許可等取得の有無</t>
    <rPh sb="0" eb="2">
      <t>キョカ</t>
    </rPh>
    <rPh sb="2" eb="3">
      <t>ナド</t>
    </rPh>
    <rPh sb="3" eb="5">
      <t>シュトク</t>
    </rPh>
    <rPh sb="6" eb="8">
      <t>ウム</t>
    </rPh>
    <phoneticPr fontId="9"/>
  </si>
  <si>
    <t>有</t>
    <rPh sb="0" eb="1">
      <t>ア</t>
    </rPh>
    <phoneticPr fontId="9"/>
  </si>
  <si>
    <t>許可等取得年月日</t>
    <rPh sb="0" eb="2">
      <t>キョカ</t>
    </rPh>
    <rPh sb="2" eb="3">
      <t>ナド</t>
    </rPh>
    <rPh sb="3" eb="5">
      <t>シュトク</t>
    </rPh>
    <rPh sb="5" eb="8">
      <t>ネンガッピ</t>
    </rPh>
    <phoneticPr fontId="9"/>
  </si>
  <si>
    <t>許可等取得予定の有無</t>
    <rPh sb="0" eb="2">
      <t>キョカ</t>
    </rPh>
    <rPh sb="2" eb="3">
      <t>ナド</t>
    </rPh>
    <rPh sb="3" eb="5">
      <t>シュトク</t>
    </rPh>
    <rPh sb="5" eb="7">
      <t>ヨテイ</t>
    </rPh>
    <rPh sb="8" eb="10">
      <t>ウム</t>
    </rPh>
    <phoneticPr fontId="9"/>
  </si>
  <si>
    <t>許可等取得予定年月日</t>
    <rPh sb="0" eb="2">
      <t>キョカ</t>
    </rPh>
    <rPh sb="2" eb="3">
      <t>ナド</t>
    </rPh>
    <rPh sb="3" eb="5">
      <t>シュトク</t>
    </rPh>
    <rPh sb="5" eb="7">
      <t>ヨテイ</t>
    </rPh>
    <rPh sb="7" eb="10">
      <t>ネンガッピ</t>
    </rPh>
    <phoneticPr fontId="9"/>
  </si>
  <si>
    <t>職業紹介責任者の(役職）氏名</t>
    <rPh sb="0" eb="2">
      <t>ショクギョウ</t>
    </rPh>
    <rPh sb="2" eb="4">
      <t>ショウカイ</t>
    </rPh>
    <rPh sb="4" eb="7">
      <t>セキニンシャ</t>
    </rPh>
    <rPh sb="9" eb="11">
      <t>ヤクショク</t>
    </rPh>
    <rPh sb="12" eb="14">
      <t>シメイ</t>
    </rPh>
    <phoneticPr fontId="9"/>
  </si>
  <si>
    <t>（役職名）　</t>
    <rPh sb="1" eb="4">
      <t>ヤクショクメイ</t>
    </rPh>
    <phoneticPr fontId="9"/>
  </si>
  <si>
    <t>職業紹介事業の主な内容</t>
    <rPh sb="0" eb="2">
      <t>ショクギョウ</t>
    </rPh>
    <rPh sb="2" eb="4">
      <t>ショウカイ</t>
    </rPh>
    <rPh sb="4" eb="6">
      <t>ジギョウ</t>
    </rPh>
    <rPh sb="7" eb="8">
      <t>オモ</t>
    </rPh>
    <rPh sb="9" eb="11">
      <t>ナイヨウ</t>
    </rPh>
    <phoneticPr fontId="9"/>
  </si>
  <si>
    <t>企　業　実　習　先　一　覧</t>
    <rPh sb="0" eb="1">
      <t>キ</t>
    </rPh>
    <rPh sb="2" eb="3">
      <t>ギョウ</t>
    </rPh>
    <rPh sb="4" eb="5">
      <t>ジツ</t>
    </rPh>
    <rPh sb="6" eb="7">
      <t>シュウ</t>
    </rPh>
    <rPh sb="8" eb="9">
      <t>サキ</t>
    </rPh>
    <rPh sb="10" eb="11">
      <t>イッ</t>
    </rPh>
    <rPh sb="12" eb="13">
      <t>ラン</t>
    </rPh>
    <phoneticPr fontId="9"/>
  </si>
  <si>
    <t>企業実習先施設名</t>
    <rPh sb="0" eb="2">
      <t>キギョウ</t>
    </rPh>
    <rPh sb="2" eb="4">
      <t>ジッシュウ</t>
    </rPh>
    <rPh sb="4" eb="5">
      <t>サキ</t>
    </rPh>
    <rPh sb="5" eb="8">
      <t>シセツメイ</t>
    </rPh>
    <phoneticPr fontId="9"/>
  </si>
  <si>
    <t>事業内容（品目）</t>
    <rPh sb="0" eb="2">
      <t>ジギョウ</t>
    </rPh>
    <rPh sb="2" eb="4">
      <t>ナイヨウ</t>
    </rPh>
    <rPh sb="5" eb="7">
      <t>ヒンモク</t>
    </rPh>
    <phoneticPr fontId="9"/>
  </si>
  <si>
    <t>※「カリキュラム番号」欄には認定様式第12号の番号をご記入ください。</t>
    <rPh sb="8" eb="10">
      <t>バンゴウ</t>
    </rPh>
    <rPh sb="11" eb="12">
      <t>ラン</t>
    </rPh>
    <rPh sb="14" eb="16">
      <t>ニンテイ</t>
    </rPh>
    <rPh sb="16" eb="18">
      <t>ヨウシキ</t>
    </rPh>
    <rPh sb="18" eb="19">
      <t>ダイ</t>
    </rPh>
    <rPh sb="21" eb="22">
      <t>ゴウ</t>
    </rPh>
    <rPh sb="23" eb="25">
      <t>バンゴウ</t>
    </rPh>
    <phoneticPr fontId="9"/>
  </si>
  <si>
    <t>訓練内容</t>
    <rPh sb="0" eb="2">
      <t>クンレン</t>
    </rPh>
    <rPh sb="2" eb="4">
      <t>ナイヨウ</t>
    </rPh>
    <phoneticPr fontId="9"/>
  </si>
  <si>
    <t>カリキュラム番号</t>
    <rPh sb="6" eb="8">
      <t>バンゴウ</t>
    </rPh>
    <phoneticPr fontId="9"/>
  </si>
  <si>
    <t>訓練カリキュラム（企業実習用）</t>
    <rPh sb="0" eb="2">
      <t>クンレン</t>
    </rPh>
    <rPh sb="9" eb="11">
      <t>キギョウ</t>
    </rPh>
    <rPh sb="11" eb="13">
      <t>ジッシュウ</t>
    </rPh>
    <rPh sb="13" eb="14">
      <t>ヨウ</t>
    </rPh>
    <phoneticPr fontId="9"/>
  </si>
  <si>
    <t>カリキュラム番号：</t>
    <rPh sb="6" eb="8">
      <t>バンゴウ</t>
    </rPh>
    <phoneticPr fontId="9"/>
  </si>
  <si>
    <t>企業実習での
訓練目標</t>
    <rPh sb="0" eb="2">
      <t>キギョウ</t>
    </rPh>
    <rPh sb="2" eb="4">
      <t>ジッシュウ</t>
    </rPh>
    <rPh sb="7" eb="9">
      <t>クンレン</t>
    </rPh>
    <rPh sb="9" eb="11">
      <t>モクヒョウ</t>
    </rPh>
    <phoneticPr fontId="9"/>
  </si>
  <si>
    <t>訓 練 の 内 容</t>
    <rPh sb="0" eb="1">
      <t>クン</t>
    </rPh>
    <rPh sb="2" eb="3">
      <t>ネリ</t>
    </rPh>
    <rPh sb="6" eb="7">
      <t>ナイ</t>
    </rPh>
    <rPh sb="8" eb="9">
      <t>カタチ</t>
    </rPh>
    <phoneticPr fontId="9"/>
  </si>
  <si>
    <t>　訓練時間総合計</t>
    <rPh sb="1" eb="3">
      <t>クンレン</t>
    </rPh>
    <rPh sb="3" eb="5">
      <t>ジカン</t>
    </rPh>
    <rPh sb="5" eb="6">
      <t>ソウ</t>
    </rPh>
    <rPh sb="6" eb="8">
      <t>ゴウケイ</t>
    </rPh>
    <phoneticPr fontId="9"/>
  </si>
  <si>
    <t>過去1年間に実施した求職者支援訓練の就職状況</t>
    <rPh sb="0" eb="2">
      <t>カコ</t>
    </rPh>
    <rPh sb="3" eb="5">
      <t>ネンカン</t>
    </rPh>
    <rPh sb="6" eb="8">
      <t>ジッシ</t>
    </rPh>
    <rPh sb="10" eb="12">
      <t>キュウショク</t>
    </rPh>
    <rPh sb="12" eb="13">
      <t>シャ</t>
    </rPh>
    <rPh sb="13" eb="15">
      <t>シエン</t>
    </rPh>
    <rPh sb="15" eb="17">
      <t>クンレン</t>
    </rPh>
    <rPh sb="18" eb="20">
      <t>シュウショク</t>
    </rPh>
    <rPh sb="20" eb="22">
      <t>ジョウキョウ</t>
    </rPh>
    <phoneticPr fontId="9"/>
  </si>
  <si>
    <t>①訓練実施機関名</t>
    <rPh sb="1" eb="3">
      <t>クンレン</t>
    </rPh>
    <rPh sb="3" eb="5">
      <t>ジッシ</t>
    </rPh>
    <rPh sb="5" eb="7">
      <t>キカン</t>
    </rPh>
    <rPh sb="7" eb="8">
      <t>メイ</t>
    </rPh>
    <phoneticPr fontId="9"/>
  </si>
  <si>
    <t>②訓練科名</t>
    <rPh sb="1" eb="3">
      <t>クンレン</t>
    </rPh>
    <rPh sb="3" eb="5">
      <t>カメイ</t>
    </rPh>
    <phoneticPr fontId="9"/>
  </si>
  <si>
    <t>③
求職者支援訓練
認定番号</t>
    <rPh sb="2" eb="4">
      <t>キュウショク</t>
    </rPh>
    <rPh sb="4" eb="5">
      <t>シャ</t>
    </rPh>
    <rPh sb="5" eb="7">
      <t>シエン</t>
    </rPh>
    <rPh sb="7" eb="9">
      <t>クンレン</t>
    </rPh>
    <rPh sb="10" eb="12">
      <t>ニンテイ</t>
    </rPh>
    <rPh sb="12" eb="14">
      <t>バンゴウ</t>
    </rPh>
    <phoneticPr fontId="9"/>
  </si>
  <si>
    <t>⑤
訓練分野
※リストから
選択すること。</t>
    <rPh sb="2" eb="4">
      <t>クンレン</t>
    </rPh>
    <rPh sb="4" eb="6">
      <t>ブンヤ</t>
    </rPh>
    <rPh sb="15" eb="17">
      <t>センタク</t>
    </rPh>
    <phoneticPr fontId="62"/>
  </si>
  <si>
    <t>⑥
訓練科名</t>
    <rPh sb="2" eb="4">
      <t>クンレン</t>
    </rPh>
    <rPh sb="4" eb="5">
      <t>カ</t>
    </rPh>
    <rPh sb="5" eb="6">
      <t>メイ</t>
    </rPh>
    <phoneticPr fontId="62"/>
  </si>
  <si>
    <t>受講者</t>
    <rPh sb="0" eb="3">
      <t>ジュコウシャ</t>
    </rPh>
    <phoneticPr fontId="9"/>
  </si>
  <si>
    <t>中退者</t>
    <rPh sb="0" eb="3">
      <t>チュウタイシャ</t>
    </rPh>
    <phoneticPr fontId="9"/>
  </si>
  <si>
    <t xml:space="preserve">
⑩
うち
就職者</t>
    <rPh sb="6" eb="9">
      <t>シュウショクシャ</t>
    </rPh>
    <phoneticPr fontId="9"/>
  </si>
  <si>
    <t>修了者</t>
    <rPh sb="0" eb="3">
      <t>シュウリョウシャ</t>
    </rPh>
    <phoneticPr fontId="9"/>
  </si>
  <si>
    <t>(例)</t>
    <rPh sb="1" eb="2">
      <t>レイ</t>
    </rPh>
    <phoneticPr fontId="62"/>
  </si>
  <si>
    <t>介護福祉科</t>
    <rPh sb="0" eb="2">
      <t>カイゴ</t>
    </rPh>
    <rPh sb="2" eb="4">
      <t>フクシ</t>
    </rPh>
    <rPh sb="4" eb="5">
      <t>カ</t>
    </rPh>
    <phoneticPr fontId="9"/>
  </si>
  <si>
    <t>合計欄</t>
    <rPh sb="0" eb="2">
      <t>ゴウケイ</t>
    </rPh>
    <rPh sb="2" eb="3">
      <t>ラン</t>
    </rPh>
    <phoneticPr fontId="9"/>
  </si>
  <si>
    <t>①求職者支援訓練課程コード</t>
    <rPh sb="1" eb="3">
      <t>キュウショク</t>
    </rPh>
    <rPh sb="3" eb="4">
      <t>シャ</t>
    </rPh>
    <rPh sb="4" eb="6">
      <t>シエン</t>
    </rPh>
    <rPh sb="6" eb="8">
      <t>クンレン</t>
    </rPh>
    <rPh sb="8" eb="10">
      <t>カテイ</t>
    </rPh>
    <phoneticPr fontId="9"/>
  </si>
  <si>
    <t>実践コース</t>
    <rPh sb="0" eb="2">
      <t>ジッセン</t>
    </rPh>
    <phoneticPr fontId="9"/>
  </si>
  <si>
    <t>基礎コース</t>
    <rPh sb="0" eb="2">
      <t>キソ</t>
    </rPh>
    <phoneticPr fontId="9"/>
  </si>
  <si>
    <t>②基金訓練分野コード</t>
    <rPh sb="1" eb="3">
      <t>キキン</t>
    </rPh>
    <rPh sb="3" eb="5">
      <t>クンレン</t>
    </rPh>
    <rPh sb="5" eb="7">
      <t>ブンヤ</t>
    </rPh>
    <phoneticPr fontId="9"/>
  </si>
  <si>
    <t>08　旅行・観光分野</t>
    <rPh sb="3" eb="5">
      <t>リョコウ</t>
    </rPh>
    <phoneticPr fontId="9"/>
  </si>
  <si>
    <t>20　その他の分野（サービス分野・製造分野）</t>
    <rPh sb="14" eb="16">
      <t>ブンヤ</t>
    </rPh>
    <rPh sb="17" eb="19">
      <t>セイゾウ</t>
    </rPh>
    <rPh sb="19" eb="21">
      <t>ブンヤ</t>
    </rPh>
    <phoneticPr fontId="9"/>
  </si>
  <si>
    <t>訓練実施機関名:</t>
    <rPh sb="0" eb="2">
      <t>クンレン</t>
    </rPh>
    <rPh sb="2" eb="4">
      <t>ジッシ</t>
    </rPh>
    <rPh sb="4" eb="7">
      <t>キカンメイ</t>
    </rPh>
    <phoneticPr fontId="9"/>
  </si>
  <si>
    <t>訓練種別</t>
    <rPh sb="0" eb="2">
      <t>クンレン</t>
    </rPh>
    <rPh sb="2" eb="4">
      <t>シュベツ</t>
    </rPh>
    <phoneticPr fontId="9"/>
  </si>
  <si>
    <t>定員</t>
    <rPh sb="0" eb="2">
      <t>テイイン</t>
    </rPh>
    <phoneticPr fontId="9"/>
  </si>
  <si>
    <t>１　申請した訓練の内容や質</t>
    <rPh sb="2" eb="4">
      <t>シンセイ</t>
    </rPh>
    <rPh sb="6" eb="8">
      <t>クンレン</t>
    </rPh>
    <rPh sb="9" eb="11">
      <t>ナイヨウ</t>
    </rPh>
    <rPh sb="12" eb="13">
      <t>シツ</t>
    </rPh>
    <phoneticPr fontId="9"/>
  </si>
  <si>
    <t>（１）地域の求人ニーズ等を踏まえた訓練内容</t>
    <phoneticPr fontId="9"/>
  </si>
  <si>
    <t>（２）企業実習</t>
    <phoneticPr fontId="9"/>
  </si>
  <si>
    <t>①実施の有無</t>
    <rPh sb="1" eb="3">
      <t>ジッシ</t>
    </rPh>
    <rPh sb="4" eb="6">
      <t>ウム</t>
    </rPh>
    <phoneticPr fontId="9"/>
  </si>
  <si>
    <t>有り</t>
    <rPh sb="0" eb="1">
      <t>ア</t>
    </rPh>
    <phoneticPr fontId="9"/>
  </si>
  <si>
    <t>無し</t>
    <rPh sb="0" eb="1">
      <t>ナ</t>
    </rPh>
    <phoneticPr fontId="9"/>
  </si>
  <si>
    <t>　※有りの場合は以下をご記入ください。</t>
    <rPh sb="2" eb="3">
      <t>ア</t>
    </rPh>
    <rPh sb="5" eb="7">
      <t>バアイ</t>
    </rPh>
    <rPh sb="8" eb="10">
      <t>イカ</t>
    </rPh>
    <rPh sb="12" eb="14">
      <t>キニュウ</t>
    </rPh>
    <phoneticPr fontId="9"/>
  </si>
  <si>
    <t>②企業実習の時間数</t>
    <rPh sb="1" eb="3">
      <t>キギョウ</t>
    </rPh>
    <rPh sb="3" eb="5">
      <t>ジッシュウ</t>
    </rPh>
    <rPh sb="6" eb="9">
      <t>ジカンスウ</t>
    </rPh>
    <phoneticPr fontId="9"/>
  </si>
  <si>
    <t>時間</t>
    <rPh sb="0" eb="2">
      <t>ジカン</t>
    </rPh>
    <phoneticPr fontId="9"/>
  </si>
  <si>
    <t>③訓練時間総合計</t>
    <rPh sb="1" eb="3">
      <t>クンレン</t>
    </rPh>
    <rPh sb="3" eb="5">
      <t>ジカン</t>
    </rPh>
    <rPh sb="5" eb="8">
      <t>ソウゴウケイ</t>
    </rPh>
    <phoneticPr fontId="9"/>
  </si>
  <si>
    <t>④企業実習割合（②/③）</t>
    <rPh sb="1" eb="3">
      <t>キギョウ</t>
    </rPh>
    <rPh sb="3" eb="5">
      <t>ジッシュウ</t>
    </rPh>
    <rPh sb="5" eb="6">
      <t>ワ</t>
    </rPh>
    <rPh sb="6" eb="7">
      <t>ア</t>
    </rPh>
    <phoneticPr fontId="9"/>
  </si>
  <si>
    <t>％</t>
    <phoneticPr fontId="9"/>
  </si>
  <si>
    <t>２　質の向上に取り組んでいる等の運営体制</t>
    <phoneticPr fontId="9"/>
  </si>
  <si>
    <t>（１）就職支援責任者が、以下に該当する場合はチェックを入れてください。</t>
    <rPh sb="3" eb="5">
      <t>シュウショク</t>
    </rPh>
    <rPh sb="5" eb="7">
      <t>シエン</t>
    </rPh>
    <rPh sb="7" eb="9">
      <t>セキニン</t>
    </rPh>
    <rPh sb="9" eb="10">
      <t>シャ</t>
    </rPh>
    <phoneticPr fontId="9"/>
  </si>
  <si>
    <t>②企業実習時間数</t>
    <rPh sb="1" eb="3">
      <t>キギョウ</t>
    </rPh>
    <rPh sb="3" eb="5">
      <t>ジッシュウ</t>
    </rPh>
    <rPh sb="5" eb="8">
      <t>ジカンスウ</t>
    </rPh>
    <phoneticPr fontId="9"/>
  </si>
  <si>
    <t>訓練科名</t>
    <rPh sb="0" eb="3">
      <t>クンレンカ</t>
    </rPh>
    <rPh sb="3" eb="4">
      <t>メイ</t>
    </rPh>
    <phoneticPr fontId="9"/>
  </si>
  <si>
    <t>委託元</t>
    <rPh sb="0" eb="2">
      <t>イタク</t>
    </rPh>
    <rPh sb="2" eb="3">
      <t>モト</t>
    </rPh>
    <phoneticPr fontId="9"/>
  </si>
  <si>
    <t>契約日</t>
    <rPh sb="0" eb="3">
      <t>ケイヤクビ</t>
    </rPh>
    <phoneticPr fontId="9"/>
  </si>
  <si>
    <t>①</t>
    <phoneticPr fontId="9"/>
  </si>
  <si>
    <t>②</t>
    <phoneticPr fontId="9"/>
  </si>
  <si>
    <t>③</t>
    <phoneticPr fontId="9"/>
  </si>
  <si>
    <t>④</t>
    <phoneticPr fontId="9"/>
  </si>
  <si>
    <t>⑤</t>
    <phoneticPr fontId="9"/>
  </si>
  <si>
    <t>※　併せて契約書の写しを添付してください。</t>
    <rPh sb="2" eb="3">
      <t>アワ</t>
    </rPh>
    <rPh sb="5" eb="8">
      <t>ケイヤクショ</t>
    </rPh>
    <rPh sb="9" eb="10">
      <t>ウツ</t>
    </rPh>
    <rPh sb="12" eb="14">
      <t>テンプ</t>
    </rPh>
    <phoneticPr fontId="9"/>
  </si>
  <si>
    <t>※　適宜行を挿入してください。</t>
    <rPh sb="2" eb="4">
      <t>テキギ</t>
    </rPh>
    <rPh sb="4" eb="5">
      <t>ギョウ</t>
    </rPh>
    <rPh sb="6" eb="8">
      <t>ソウニュウ</t>
    </rPh>
    <phoneticPr fontId="9"/>
  </si>
  <si>
    <t>求職者支援法に基づく認定職業訓練に係る改善計画書</t>
    <rPh sb="0" eb="3">
      <t>キュウショクシャ</t>
    </rPh>
    <rPh sb="3" eb="5">
      <t>シエン</t>
    </rPh>
    <rPh sb="5" eb="6">
      <t>ホウ</t>
    </rPh>
    <rPh sb="7" eb="8">
      <t>モト</t>
    </rPh>
    <rPh sb="10" eb="12">
      <t>ニンテイ</t>
    </rPh>
    <phoneticPr fontId="9"/>
  </si>
  <si>
    <t>申請する訓練科名</t>
    <rPh sb="0" eb="2">
      <t>シンセイ</t>
    </rPh>
    <rPh sb="4" eb="7">
      <t>クンレンカ</t>
    </rPh>
    <rPh sb="7" eb="8">
      <t>メイ</t>
    </rPh>
    <phoneticPr fontId="9"/>
  </si>
  <si>
    <t>～</t>
    <phoneticPr fontId="9"/>
  </si>
  <si>
    <t>訓練分野　</t>
  </si>
  <si>
    <t>訓練科名</t>
  </si>
  <si>
    <t>訓練期間　</t>
  </si>
  <si>
    <t>訓練実施施設名　</t>
  </si>
  <si>
    <t>訓練実施施設所在地　</t>
  </si>
  <si>
    <t xml:space="preserve"> 改善するための取組</t>
    <rPh sb="1" eb="3">
      <t>カイゼン</t>
    </rPh>
    <rPh sb="8" eb="10">
      <t>トリクミ</t>
    </rPh>
    <phoneticPr fontId="9"/>
  </si>
  <si>
    <t>3の訓練科について就職率が低調となった要因</t>
    <rPh sb="2" eb="4">
      <t>クンレン</t>
    </rPh>
    <rPh sb="4" eb="5">
      <t>カ</t>
    </rPh>
    <rPh sb="9" eb="12">
      <t>シュウショクリツ</t>
    </rPh>
    <rPh sb="13" eb="15">
      <t>テイチョウ</t>
    </rPh>
    <rPh sb="19" eb="21">
      <t>ヨウイン</t>
    </rPh>
    <phoneticPr fontId="9"/>
  </si>
  <si>
    <t>(1)を踏まえた就職率の改善に向けた取組</t>
    <rPh sb="4" eb="5">
      <t>フ</t>
    </rPh>
    <rPh sb="8" eb="11">
      <t>シュウショクリツ</t>
    </rPh>
    <rPh sb="12" eb="14">
      <t>カイゼン</t>
    </rPh>
    <rPh sb="15" eb="16">
      <t>ム</t>
    </rPh>
    <rPh sb="18" eb="19">
      <t>ト</t>
    </rPh>
    <rPh sb="19" eb="20">
      <t>ク</t>
    </rPh>
    <phoneticPr fontId="9"/>
  </si>
  <si>
    <t>求職者支援訓練の認定申請に係る提出済み書類一覧</t>
    <rPh sb="0" eb="3">
      <t>キュウショクシャ</t>
    </rPh>
    <rPh sb="3" eb="5">
      <t>シエン</t>
    </rPh>
    <rPh sb="5" eb="7">
      <t>クンレン</t>
    </rPh>
    <rPh sb="8" eb="10">
      <t>ニンテイ</t>
    </rPh>
    <rPh sb="10" eb="12">
      <t>シンセイ</t>
    </rPh>
    <rPh sb="13" eb="14">
      <t>カカワ</t>
    </rPh>
    <rPh sb="15" eb="17">
      <t>テイシュツ</t>
    </rPh>
    <rPh sb="17" eb="18">
      <t>ズ</t>
    </rPh>
    <rPh sb="19" eb="21">
      <t>ショルイ</t>
    </rPh>
    <rPh sb="21" eb="23">
      <t>イチラン</t>
    </rPh>
    <phoneticPr fontId="9"/>
  </si>
  <si>
    <t>訓練実施機関番号：</t>
    <rPh sb="0" eb="2">
      <t>クンレン</t>
    </rPh>
    <rPh sb="2" eb="4">
      <t>ジッシ</t>
    </rPh>
    <rPh sb="4" eb="6">
      <t>キカン</t>
    </rPh>
    <rPh sb="6" eb="8">
      <t>バンゴウ</t>
    </rPh>
    <phoneticPr fontId="9"/>
  </si>
  <si>
    <t>訓練科名：</t>
    <rPh sb="0" eb="2">
      <t>クンレン</t>
    </rPh>
    <rPh sb="2" eb="4">
      <t>カメイ</t>
    </rPh>
    <phoneticPr fontId="9"/>
  </si>
  <si>
    <t>開講訓練科で提出</t>
    <rPh sb="0" eb="2">
      <t>カイコウ</t>
    </rPh>
    <rPh sb="2" eb="5">
      <t>クンレンカ</t>
    </rPh>
    <rPh sb="6" eb="8">
      <t>テイシュツ</t>
    </rPh>
    <phoneticPr fontId="9"/>
  </si>
  <si>
    <t>受理番号</t>
    <rPh sb="0" eb="2">
      <t>ジュリ</t>
    </rPh>
    <rPh sb="2" eb="4">
      <t>バンゴウ</t>
    </rPh>
    <phoneticPr fontId="9"/>
  </si>
  <si>
    <t>（１）訓練実施施設</t>
    <rPh sb="3" eb="5">
      <t>クンレン</t>
    </rPh>
    <rPh sb="5" eb="7">
      <t>ジッシ</t>
    </rPh>
    <rPh sb="7" eb="9">
      <t>シセツ</t>
    </rPh>
    <phoneticPr fontId="9"/>
  </si>
  <si>
    <t>訓練実施施設所在地</t>
    <rPh sb="0" eb="2">
      <t>クンレン</t>
    </rPh>
    <rPh sb="2" eb="4">
      <t>ジッシ</t>
    </rPh>
    <rPh sb="4" eb="6">
      <t>シセツ</t>
    </rPh>
    <rPh sb="6" eb="9">
      <t>ショザイチ</t>
    </rPh>
    <phoneticPr fontId="9"/>
  </si>
  <si>
    <t>提出済みの書類</t>
    <rPh sb="0" eb="2">
      <t>テイシュツ</t>
    </rPh>
    <rPh sb="2" eb="3">
      <t>ズ</t>
    </rPh>
    <rPh sb="5" eb="7">
      <t>ショルイ</t>
    </rPh>
    <phoneticPr fontId="9"/>
  </si>
  <si>
    <t>変更届出書等
提出あり</t>
    <rPh sb="0" eb="2">
      <t>ヘンコウ</t>
    </rPh>
    <rPh sb="2" eb="3">
      <t>トド</t>
    </rPh>
    <rPh sb="3" eb="5">
      <t>デショ</t>
    </rPh>
    <rPh sb="5" eb="6">
      <t>トウ</t>
    </rPh>
    <rPh sb="7" eb="9">
      <t>テイシュツ</t>
    </rPh>
    <phoneticPr fontId="9"/>
  </si>
  <si>
    <t>訓練実施場所を賃借により確保する場合の必要書類
（賃貸借契約書（写）、契約を更新していることが分かる覚書等）</t>
    <rPh sb="19" eb="21">
      <t>ヒツヨウ</t>
    </rPh>
    <rPh sb="21" eb="23">
      <t>ショルイ</t>
    </rPh>
    <rPh sb="25" eb="28">
      <t>チンタイシャク</t>
    </rPh>
    <rPh sb="28" eb="31">
      <t>ケイヤクショ</t>
    </rPh>
    <rPh sb="32" eb="33">
      <t>ウツ</t>
    </rPh>
    <rPh sb="35" eb="37">
      <t>ケイヤク</t>
    </rPh>
    <rPh sb="38" eb="40">
      <t>コウシン</t>
    </rPh>
    <rPh sb="47" eb="48">
      <t>ワ</t>
    </rPh>
    <rPh sb="50" eb="52">
      <t>オボエガキ</t>
    </rPh>
    <rPh sb="52" eb="53">
      <t>ナド</t>
    </rPh>
    <phoneticPr fontId="9"/>
  </si>
  <si>
    <t>賃貸借契約期間（更新している場合は更新した賃貸借期間）</t>
    <rPh sb="8" eb="10">
      <t>コウシン</t>
    </rPh>
    <rPh sb="14" eb="16">
      <t>バアイ</t>
    </rPh>
    <rPh sb="17" eb="19">
      <t>コウシン</t>
    </rPh>
    <rPh sb="21" eb="24">
      <t>チンタイシャク</t>
    </rPh>
    <rPh sb="24" eb="26">
      <t>キカン</t>
    </rPh>
    <phoneticPr fontId="9"/>
  </si>
  <si>
    <t>特に賃貸借契約を締結せずに、法人の代表取締役が個人として所有している建物を使用する場合など、建物の所有者と申請者が異なる場合の必要書類（訓練期間中に申請者が占有して使用できることが分かる書類）</t>
    <rPh sb="63" eb="65">
      <t>ヒツヨウ</t>
    </rPh>
    <rPh sb="65" eb="67">
      <t>ショルイ</t>
    </rPh>
    <phoneticPr fontId="9"/>
  </si>
  <si>
    <t>（２）事務室</t>
    <rPh sb="3" eb="6">
      <t>ジムシツ</t>
    </rPh>
    <phoneticPr fontId="9"/>
  </si>
  <si>
    <t>（１）の内容で確認できる
　　※　以下（２）について記載不要</t>
    <rPh sb="4" eb="6">
      <t>ナイヨウ</t>
    </rPh>
    <rPh sb="7" eb="9">
      <t>カクニン</t>
    </rPh>
    <rPh sb="17" eb="19">
      <t>イカ</t>
    </rPh>
    <rPh sb="26" eb="28">
      <t>キサイ</t>
    </rPh>
    <rPh sb="28" eb="30">
      <t>フヨウ</t>
    </rPh>
    <phoneticPr fontId="9"/>
  </si>
  <si>
    <t>（１）の内容では確認できない</t>
    <rPh sb="4" eb="6">
      <t>ナイヨウ</t>
    </rPh>
    <rPh sb="8" eb="10">
      <t>カクニン</t>
    </rPh>
    <phoneticPr fontId="9"/>
  </si>
  <si>
    <t>自ら所有する事務室を使用する場合の必要書類
（不動産登記簿謄本（写）等）</t>
    <rPh sb="6" eb="9">
      <t>ジムシツ</t>
    </rPh>
    <phoneticPr fontId="9"/>
  </si>
  <si>
    <t>事務室を賃借により確保する場合の必要書類
（賃貸借契約書（写）、契約を更新していることが分かる覚書等）</t>
    <rPh sb="0" eb="3">
      <t>ジムシツ</t>
    </rPh>
    <rPh sb="16" eb="18">
      <t>ヒツヨウ</t>
    </rPh>
    <rPh sb="18" eb="20">
      <t>ショルイ</t>
    </rPh>
    <rPh sb="22" eb="25">
      <t>チンタイシャク</t>
    </rPh>
    <rPh sb="25" eb="28">
      <t>ケイヤクショ</t>
    </rPh>
    <rPh sb="29" eb="30">
      <t>ウツ</t>
    </rPh>
    <rPh sb="32" eb="34">
      <t>ケイヤク</t>
    </rPh>
    <rPh sb="35" eb="37">
      <t>コウシン</t>
    </rPh>
    <rPh sb="44" eb="45">
      <t>ワ</t>
    </rPh>
    <rPh sb="47" eb="49">
      <t>オボエガキ</t>
    </rPh>
    <rPh sb="49" eb="50">
      <t>ナド</t>
    </rPh>
    <phoneticPr fontId="9"/>
  </si>
  <si>
    <t>法人の代表取締役が個人として所有している建物を使用する場合など、建物の所有者と申請者が異なる場合の必要書類（訓練期間中に申請者が占有して使用できることが分かる書類）</t>
    <rPh sb="49" eb="51">
      <t>ヒツヨウ</t>
    </rPh>
    <rPh sb="51" eb="53">
      <t>ショルイ</t>
    </rPh>
    <phoneticPr fontId="9"/>
  </si>
  <si>
    <t>保険会社</t>
    <rPh sb="0" eb="2">
      <t>ホケン</t>
    </rPh>
    <rPh sb="2" eb="4">
      <t>ガイシャ</t>
    </rPh>
    <phoneticPr fontId="9"/>
  </si>
  <si>
    <t>商品名</t>
    <rPh sb="0" eb="3">
      <t>ショウヒンメイ</t>
    </rPh>
    <phoneticPr fontId="9"/>
  </si>
  <si>
    <t>加入期間</t>
    <rPh sb="0" eb="2">
      <t>カニュウ</t>
    </rPh>
    <rPh sb="2" eb="4">
      <t>キカン</t>
    </rPh>
    <phoneticPr fontId="9"/>
  </si>
  <si>
    <t>法人登記簿謄本（写）（法人の場合）
個人事業の開廃業届出書（写）（個人の場合）</t>
    <rPh sb="0" eb="2">
      <t>ホウジン</t>
    </rPh>
    <rPh sb="2" eb="5">
      <t>トウキボ</t>
    </rPh>
    <rPh sb="5" eb="7">
      <t>トウホン</t>
    </rPh>
    <rPh sb="8" eb="9">
      <t>ウツ</t>
    </rPh>
    <rPh sb="11" eb="13">
      <t>ホウジン</t>
    </rPh>
    <rPh sb="14" eb="16">
      <t>バアイ</t>
    </rPh>
    <rPh sb="18" eb="20">
      <t>コジン</t>
    </rPh>
    <rPh sb="20" eb="22">
      <t>ジギョウ</t>
    </rPh>
    <rPh sb="23" eb="24">
      <t>ヒラキ</t>
    </rPh>
    <rPh sb="24" eb="26">
      <t>ハイギョウ</t>
    </rPh>
    <rPh sb="26" eb="29">
      <t>トドケデショ</t>
    </rPh>
    <rPh sb="30" eb="31">
      <t>シャ</t>
    </rPh>
    <rPh sb="33" eb="35">
      <t>コジン</t>
    </rPh>
    <rPh sb="36" eb="38">
      <t>バアイ</t>
    </rPh>
    <phoneticPr fontId="9"/>
  </si>
  <si>
    <t>代表者氏名・役員一覧</t>
    <rPh sb="0" eb="3">
      <t>ダイヒョウシャ</t>
    </rPh>
    <rPh sb="3" eb="5">
      <t>シメイ</t>
    </rPh>
    <rPh sb="6" eb="8">
      <t>ヤクイン</t>
    </rPh>
    <rPh sb="8" eb="10">
      <t>イチラン</t>
    </rPh>
    <phoneticPr fontId="9"/>
  </si>
  <si>
    <t>事業所の名称</t>
    <rPh sb="0" eb="3">
      <t>ジギョウショ</t>
    </rPh>
    <rPh sb="4" eb="6">
      <t>メイショウ</t>
    </rPh>
    <phoneticPr fontId="9"/>
  </si>
  <si>
    <t>雇用保険適用事業所番号
（4ケタ-6ケタ-1ケタ）</t>
    <rPh sb="0" eb="2">
      <t>コヨウ</t>
    </rPh>
    <rPh sb="2" eb="4">
      <t>ホケン</t>
    </rPh>
    <rPh sb="4" eb="6">
      <t>テキヨウ</t>
    </rPh>
    <rPh sb="6" eb="9">
      <t>ジギョウショ</t>
    </rPh>
    <rPh sb="9" eb="11">
      <t>バンゴウ</t>
    </rPh>
    <phoneticPr fontId="9"/>
  </si>
  <si>
    <t>雇用保険適用事業所設置届（写）
事業主事業所各種変更届の事業主控（写）</t>
    <rPh sb="13" eb="14">
      <t>ウツ</t>
    </rPh>
    <rPh sb="33" eb="34">
      <t>ウツ</t>
    </rPh>
    <phoneticPr fontId="9"/>
  </si>
  <si>
    <t>※　当該一覧を提出することで、今回認定申請を行う訓練科と同一年度に開講する訓練科の認定申請ですでに提出した内容については省略することができます。</t>
    <rPh sb="15" eb="17">
      <t>コンカイ</t>
    </rPh>
    <rPh sb="17" eb="19">
      <t>ニンテイ</t>
    </rPh>
    <rPh sb="19" eb="21">
      <t>シンセイ</t>
    </rPh>
    <rPh sb="22" eb="23">
      <t>オコナ</t>
    </rPh>
    <rPh sb="24" eb="27">
      <t>クンレンカ</t>
    </rPh>
    <rPh sb="28" eb="30">
      <t>ドウイツ</t>
    </rPh>
    <rPh sb="30" eb="32">
      <t>ネンド</t>
    </rPh>
    <rPh sb="33" eb="35">
      <t>カイコウ</t>
    </rPh>
    <rPh sb="37" eb="40">
      <t>クンレンカ</t>
    </rPh>
    <rPh sb="41" eb="43">
      <t>ニンテイ</t>
    </rPh>
    <rPh sb="43" eb="45">
      <t>シンセイ</t>
    </rPh>
    <phoneticPr fontId="9"/>
  </si>
  <si>
    <t>※　当該一覧の記入に誤りがあった場合には、認定申請書を受理した後、改めて書類の提出を求めることがあります。</t>
    <rPh sb="2" eb="4">
      <t>トウガイ</t>
    </rPh>
    <rPh sb="4" eb="6">
      <t>イチラン</t>
    </rPh>
    <rPh sb="7" eb="9">
      <t>キニュウ</t>
    </rPh>
    <rPh sb="10" eb="11">
      <t>アヤマ</t>
    </rPh>
    <rPh sb="16" eb="18">
      <t>バアイ</t>
    </rPh>
    <rPh sb="21" eb="23">
      <t>ニンテイ</t>
    </rPh>
    <rPh sb="23" eb="25">
      <t>シンセイ</t>
    </rPh>
    <rPh sb="25" eb="26">
      <t>ショ</t>
    </rPh>
    <rPh sb="27" eb="29">
      <t>ジュリ</t>
    </rPh>
    <rPh sb="31" eb="32">
      <t>ゴ</t>
    </rPh>
    <rPh sb="33" eb="34">
      <t>アラタ</t>
    </rPh>
    <rPh sb="36" eb="38">
      <t>ショルイ</t>
    </rPh>
    <rPh sb="39" eb="41">
      <t>テイシュツ</t>
    </rPh>
    <rPh sb="42" eb="43">
      <t>モト</t>
    </rPh>
    <phoneticPr fontId="9"/>
  </si>
  <si>
    <t>②新規の訓練分野への進出</t>
    <rPh sb="1" eb="3">
      <t>シンキ</t>
    </rPh>
    <rPh sb="4" eb="6">
      <t>クンレン</t>
    </rPh>
    <phoneticPr fontId="9"/>
  </si>
  <si>
    <t>（２）企業実習</t>
    <phoneticPr fontId="9"/>
  </si>
  <si>
    <t>訓練実施機関番号</t>
  </si>
  <si>
    <t>分類</t>
  </si>
  <si>
    <t>分野</t>
  </si>
  <si>
    <t>訓練期間月数</t>
  </si>
  <si>
    <t>訓練日数</t>
  </si>
  <si>
    <t>訓練総時間数</t>
  </si>
  <si>
    <t>訓練目標</t>
  </si>
  <si>
    <t>自己負担の額（教科書代）</t>
  </si>
  <si>
    <t>自己負担の額（その他）</t>
  </si>
  <si>
    <t>　　申請を行おうとする都道府県において、過去１年間に終了する委託訓練を受託した実績を有する場合は、
　以下の項目をご記入ください。</t>
    <rPh sb="2" eb="4">
      <t>シンセイ</t>
    </rPh>
    <rPh sb="5" eb="6">
      <t>オコナ</t>
    </rPh>
    <rPh sb="11" eb="15">
      <t>トドウフケン</t>
    </rPh>
    <rPh sb="20" eb="22">
      <t>カコ</t>
    </rPh>
    <rPh sb="23" eb="25">
      <t>ネンカン</t>
    </rPh>
    <rPh sb="26" eb="28">
      <t>シュウリョウ</t>
    </rPh>
    <rPh sb="30" eb="32">
      <t>イタク</t>
    </rPh>
    <rPh sb="32" eb="34">
      <t>クンレン</t>
    </rPh>
    <rPh sb="35" eb="37">
      <t>ジュタク</t>
    </rPh>
    <rPh sb="39" eb="41">
      <t>ジッセキ</t>
    </rPh>
    <rPh sb="42" eb="43">
      <t>ユウ</t>
    </rPh>
    <rPh sb="45" eb="47">
      <t>バアイ</t>
    </rPh>
    <rPh sb="51" eb="53">
      <t>イカ</t>
    </rPh>
    <rPh sb="54" eb="56">
      <t>コウモク</t>
    </rPh>
    <rPh sb="58" eb="59">
      <t>キ</t>
    </rPh>
    <rPh sb="59" eb="60">
      <t>イレル</t>
    </rPh>
    <phoneticPr fontId="9"/>
  </si>
  <si>
    <t>　申請を行おうとする都道府県において、他の訓練分野で実績枠での申請を行うことができる就職実績を有している場合で、就職実績を有していない訓練分野で申請する場合は、直近の就職実績を有する訓練科について以下の項目をご記入ください（加点されるのは①で求人ニーズ等があると判断された場合となること。）。</t>
    <rPh sb="80" eb="82">
      <t>チョッキン</t>
    </rPh>
    <rPh sb="83" eb="85">
      <t>シュウショク</t>
    </rPh>
    <rPh sb="85" eb="87">
      <t>ジッセキ</t>
    </rPh>
    <rPh sb="88" eb="89">
      <t>ユウ</t>
    </rPh>
    <rPh sb="91" eb="94">
      <t>クンレンカ</t>
    </rPh>
    <rPh sb="112" eb="114">
      <t>カテン</t>
    </rPh>
    <rPh sb="121" eb="123">
      <t>キュウジン</t>
    </rPh>
    <rPh sb="126" eb="127">
      <t>トウ</t>
    </rPh>
    <rPh sb="131" eb="133">
      <t>ハンダン</t>
    </rPh>
    <rPh sb="136" eb="138">
      <t>バアイ</t>
    </rPh>
    <phoneticPr fontId="9"/>
  </si>
  <si>
    <r>
      <t>申請する訓練科と同一の分野で過去に就職率が</t>
    </r>
    <r>
      <rPr>
        <b/>
        <u/>
        <sz val="12"/>
        <rFont val="ＭＳ 明朝"/>
        <family val="1"/>
        <charset val="128"/>
      </rPr>
      <t>基礎コースで30％</t>
    </r>
    <r>
      <rPr>
        <sz val="12"/>
        <rFont val="ＭＳ 明朝"/>
        <family val="1"/>
        <charset val="128"/>
      </rPr>
      <t>、</t>
    </r>
    <r>
      <rPr>
        <b/>
        <u/>
        <sz val="12"/>
        <rFont val="ＭＳ 明朝"/>
        <family val="1"/>
        <charset val="128"/>
      </rPr>
      <t>実践コースで35%</t>
    </r>
    <r>
      <rPr>
        <sz val="12"/>
        <rFont val="ＭＳ 明朝"/>
        <family val="1"/>
        <charset val="128"/>
      </rPr>
      <t>を下回った訓練科</t>
    </r>
    <rPh sb="0" eb="2">
      <t>シンセイ</t>
    </rPh>
    <rPh sb="4" eb="6">
      <t>クンレン</t>
    </rPh>
    <rPh sb="6" eb="7">
      <t>カ</t>
    </rPh>
    <rPh sb="8" eb="10">
      <t>ドウイツ</t>
    </rPh>
    <rPh sb="11" eb="13">
      <t>ブンヤ</t>
    </rPh>
    <rPh sb="14" eb="16">
      <t>カコ</t>
    </rPh>
    <rPh sb="17" eb="20">
      <t>シュウショクリツ</t>
    </rPh>
    <rPh sb="21" eb="23">
      <t>キソ</t>
    </rPh>
    <rPh sb="31" eb="33">
      <t>ジッセン</t>
    </rPh>
    <rPh sb="41" eb="43">
      <t>シタマワ</t>
    </rPh>
    <rPh sb="45" eb="48">
      <t>クンレンカ</t>
    </rPh>
    <phoneticPr fontId="9"/>
  </si>
  <si>
    <r>
      <t>）台　（定員分の台数が必要</t>
    </r>
    <r>
      <rPr>
        <sz val="12"/>
        <rFont val="ＭＳ Ｐゴシック"/>
        <family val="3"/>
        <charset val="128"/>
      </rPr>
      <t>）</t>
    </r>
    <phoneticPr fontId="9"/>
  </si>
  <si>
    <t>認定様式第３号</t>
    <phoneticPr fontId="9"/>
  </si>
  <si>
    <t>支部受理日</t>
    <rPh sb="0" eb="2">
      <t>シブ</t>
    </rPh>
    <rPh sb="2" eb="4">
      <t>ジュリ</t>
    </rPh>
    <rPh sb="3" eb="4">
      <t>リ</t>
    </rPh>
    <rPh sb="4" eb="5">
      <t>ヒ</t>
    </rPh>
    <phoneticPr fontId="9"/>
  </si>
  <si>
    <t>支部受理日</t>
    <rPh sb="2" eb="4">
      <t>ジュリ</t>
    </rPh>
    <rPh sb="3" eb="4">
      <t>リ</t>
    </rPh>
    <rPh sb="4" eb="5">
      <t>ヒ</t>
    </rPh>
    <phoneticPr fontId="9"/>
  </si>
  <si>
    <t>退校処分の取扱いに係る周知方法</t>
    <rPh sb="0" eb="2">
      <t>タイコウ</t>
    </rPh>
    <rPh sb="2" eb="4">
      <t>ショブン</t>
    </rPh>
    <phoneticPr fontId="9"/>
  </si>
  <si>
    <t>　　厚生労働省及び高齢・障害・求職者雇用支援機構において、情報開示する場合があります。</t>
    <rPh sb="7" eb="8">
      <t>オヨ</t>
    </rPh>
    <phoneticPr fontId="9"/>
  </si>
  <si>
    <t>災害補償制度の措置等に係る保険への加入</t>
    <rPh sb="7" eb="9">
      <t>ソチ</t>
    </rPh>
    <rPh sb="11" eb="12">
      <t>カカ</t>
    </rPh>
    <rPh sb="13" eb="15">
      <t>ホケン</t>
    </rPh>
    <rPh sb="17" eb="19">
      <t>カニュウ</t>
    </rPh>
    <phoneticPr fontId="9"/>
  </si>
  <si>
    <t>加入予定の保険に関するリーフレット等</t>
    <rPh sb="0" eb="2">
      <t>カニュウ</t>
    </rPh>
    <rPh sb="2" eb="4">
      <t>ヨテイ</t>
    </rPh>
    <rPh sb="5" eb="7">
      <t>ホケン</t>
    </rPh>
    <rPh sb="8" eb="9">
      <t>カン</t>
    </rPh>
    <rPh sb="17" eb="18">
      <t>トウ</t>
    </rPh>
    <phoneticPr fontId="9"/>
  </si>
  <si>
    <t>・受講オリエンテーション時に受講者に対して書面を配付して周知</t>
    <rPh sb="1" eb="3">
      <t>ジュコウ</t>
    </rPh>
    <rPh sb="14" eb="16">
      <t>ジュコウ</t>
    </rPh>
    <rPh sb="16" eb="17">
      <t>シャ</t>
    </rPh>
    <rPh sb="18" eb="19">
      <t>タイ</t>
    </rPh>
    <rPh sb="21" eb="23">
      <t>ショメン</t>
    </rPh>
    <rPh sb="24" eb="26">
      <t>ハイフ</t>
    </rPh>
    <rPh sb="28" eb="30">
      <t>シュウチ</t>
    </rPh>
    <phoneticPr fontId="9"/>
  </si>
  <si>
    <t>(2)</t>
  </si>
  <si>
    <t>(3)</t>
  </si>
  <si>
    <t>（申請者）</t>
    <phoneticPr fontId="9"/>
  </si>
  <si>
    <t>所在地</t>
    <phoneticPr fontId="9"/>
  </si>
  <si>
    <t>商号又は名称</t>
    <phoneticPr fontId="9"/>
  </si>
  <si>
    <t>付けで認定申請した職業訓練の実施等による特定求職者の就職の</t>
    <phoneticPr fontId="9"/>
  </si>
  <si>
    <t>支援に関する法律（求職者支援法）に基づく職業訓練について、下記のとおり誓約します。</t>
    <phoneticPr fontId="9"/>
  </si>
  <si>
    <t>　（１）提出する書類については事実と相違ないこと。</t>
    <phoneticPr fontId="9"/>
  </si>
  <si>
    <t>（注意事項）</t>
    <phoneticPr fontId="9"/>
  </si>
  <si>
    <t xml:space="preserve"> 認定職業訓練実施奨励金等について不正受給等を行った場合は、都道府県労働局により</t>
    <phoneticPr fontId="9"/>
  </si>
  <si>
    <t>　　奨励金の不支給・返還、不正の事実の公表等の措置が講じられ、事案によっては刑事告訴を</t>
    <phoneticPr fontId="9"/>
  </si>
  <si>
    <t>　　受けることがあります。</t>
    <phoneticPr fontId="9"/>
  </si>
  <si>
    <t xml:space="preserve"> 認定された訓練コースの実施に係る事項（「就職率」、「応募倍率」など）について、</t>
    <phoneticPr fontId="9"/>
  </si>
  <si>
    <t>３　公共職業訓練の実績</t>
    <rPh sb="2" eb="4">
      <t>コウキョウ</t>
    </rPh>
    <rPh sb="4" eb="6">
      <t>ショクギョウ</t>
    </rPh>
    <rPh sb="6" eb="8">
      <t>クンレン</t>
    </rPh>
    <rPh sb="9" eb="11">
      <t>ジッセキ</t>
    </rPh>
    <phoneticPr fontId="9"/>
  </si>
  <si>
    <r>
      <t>①地域における訓練科設定の背景・ねらい</t>
    </r>
    <r>
      <rPr>
        <sz val="9"/>
        <rFont val="ＭＳ ゴシック"/>
        <family val="3"/>
        <charset val="128"/>
      </rPr>
      <t>（求人ニーズの状況・就職の見込み、労働局・地方自治体の要請等）</t>
    </r>
    <r>
      <rPr>
        <sz val="10"/>
        <rFont val="ＭＳ ゴシック"/>
        <family val="3"/>
        <charset val="128"/>
      </rPr>
      <t xml:space="preserve">
　</t>
    </r>
    <r>
      <rPr>
        <sz val="9"/>
        <rFont val="ＭＳ ゴシック"/>
        <family val="3"/>
        <charset val="128"/>
      </rPr>
      <t>※　記載内容が確認できる書類を併せて提出してください。</t>
    </r>
    <rPh sb="1" eb="3">
      <t>チイキ</t>
    </rPh>
    <rPh sb="7" eb="10">
      <t>クンレンカ</t>
    </rPh>
    <rPh sb="10" eb="12">
      <t>セッテイ</t>
    </rPh>
    <rPh sb="13" eb="15">
      <t>ハイケイ</t>
    </rPh>
    <rPh sb="36" eb="39">
      <t>ロウドウキョク</t>
    </rPh>
    <rPh sb="40" eb="42">
      <t>チホウ</t>
    </rPh>
    <phoneticPr fontId="9"/>
  </si>
  <si>
    <r>
      <t>①　地域における訓練科設定の背景・ねらい</t>
    </r>
    <r>
      <rPr>
        <sz val="9"/>
        <rFont val="ＭＳ ゴシック"/>
        <family val="3"/>
        <charset val="128"/>
      </rPr>
      <t>（求人ニーズの状況・就職の見込み、労働局・地方自治体の要請等）</t>
    </r>
    <r>
      <rPr>
        <sz val="10"/>
        <rFont val="ＭＳ ゴシック"/>
        <family val="3"/>
        <charset val="128"/>
      </rPr>
      <t xml:space="preserve">
　</t>
    </r>
    <r>
      <rPr>
        <sz val="9"/>
        <rFont val="ＭＳ ゴシック"/>
        <family val="3"/>
        <charset val="128"/>
      </rPr>
      <t>※　記載内容が確認できる書類を併せて提出してください。</t>
    </r>
    <rPh sb="2" eb="4">
      <t>チイキ</t>
    </rPh>
    <rPh sb="8" eb="11">
      <t>クンレンカ</t>
    </rPh>
    <rPh sb="11" eb="13">
      <t>セッテイ</t>
    </rPh>
    <rPh sb="14" eb="16">
      <t>ハイケイ</t>
    </rPh>
    <rPh sb="37" eb="40">
      <t>ロウドウキョク</t>
    </rPh>
    <rPh sb="41" eb="43">
      <t>チホウ</t>
    </rPh>
    <phoneticPr fontId="9"/>
  </si>
  <si>
    <t>ジョブ・カード様式３－３－３（職業能力証明（訓練成果・実務成果）シート）</t>
    <rPh sb="7" eb="9">
      <t>ヨウシキ</t>
    </rPh>
    <rPh sb="15" eb="17">
      <t>ショクギョウ</t>
    </rPh>
    <rPh sb="17" eb="19">
      <t>ノウリョク</t>
    </rPh>
    <rPh sb="19" eb="21">
      <t>ショウメイ</t>
    </rPh>
    <rPh sb="22" eb="26">
      <t>クンレンセイカ</t>
    </rPh>
    <rPh sb="27" eb="29">
      <t>ジツム</t>
    </rPh>
    <rPh sb="29" eb="31">
      <t>セイカ</t>
    </rPh>
    <phoneticPr fontId="9"/>
  </si>
  <si>
    <t>すでに加入している。</t>
    <rPh sb="3" eb="5">
      <t>カニュウ</t>
    </rPh>
    <phoneticPr fontId="9"/>
  </si>
  <si>
    <t>※　ここで言う「過去１年間」とは、申請受付開始日から１年前の日が属する月の初日までの間を言います。</t>
    <rPh sb="5" eb="6">
      <t>イ</t>
    </rPh>
    <rPh sb="8" eb="10">
      <t>カコ</t>
    </rPh>
    <rPh sb="11" eb="13">
      <t>ネンカン</t>
    </rPh>
    <rPh sb="17" eb="19">
      <t>シンセイ</t>
    </rPh>
    <rPh sb="19" eb="21">
      <t>ウケツケ</t>
    </rPh>
    <rPh sb="21" eb="24">
      <t>カイシビ</t>
    </rPh>
    <rPh sb="27" eb="29">
      <t>ネンマエ</t>
    </rPh>
    <rPh sb="30" eb="31">
      <t>ヒ</t>
    </rPh>
    <rPh sb="32" eb="33">
      <t>ゾク</t>
    </rPh>
    <rPh sb="35" eb="36">
      <t>ツキ</t>
    </rPh>
    <rPh sb="37" eb="39">
      <t>ショニチ</t>
    </rPh>
    <rPh sb="42" eb="43">
      <t>アイダ</t>
    </rPh>
    <rPh sb="44" eb="45">
      <t>イ</t>
    </rPh>
    <phoneticPr fontId="9"/>
  </si>
  <si>
    <t>※5　訓練時間には、キャリアコンサルティング等の時間は含まれませんので、除いて記入してください。</t>
    <rPh sb="3" eb="5">
      <t>クンレン</t>
    </rPh>
    <rPh sb="5" eb="7">
      <t>ジカン</t>
    </rPh>
    <rPh sb="22" eb="23">
      <t>トウ</t>
    </rPh>
    <rPh sb="24" eb="26">
      <t>ジカン</t>
    </rPh>
    <rPh sb="27" eb="28">
      <t>フク</t>
    </rPh>
    <rPh sb="36" eb="37">
      <t>ノゾ</t>
    </rPh>
    <rPh sb="39" eb="41">
      <t>キニュウ</t>
    </rPh>
    <phoneticPr fontId="9"/>
  </si>
  <si>
    <t>キャリアコンサルティング実施予定表</t>
    <rPh sb="12" eb="14">
      <t>ジッシ</t>
    </rPh>
    <rPh sb="14" eb="16">
      <t>ヨテイ</t>
    </rPh>
    <rPh sb="16" eb="17">
      <t>ヒョウ</t>
    </rPh>
    <phoneticPr fontId="9"/>
  </si>
  <si>
    <t>１級又は２級キャリアコンサルティング技能士</t>
    <rPh sb="1" eb="2">
      <t>キュウ</t>
    </rPh>
    <rPh sb="2" eb="3">
      <t>マタ</t>
    </rPh>
    <rPh sb="5" eb="6">
      <t>キュウ</t>
    </rPh>
    <phoneticPr fontId="9"/>
  </si>
  <si>
    <t>キャリアコンサルティングを行う場所</t>
    <rPh sb="13" eb="14">
      <t>オコナ</t>
    </rPh>
    <rPh sb="15" eb="17">
      <t>バショ</t>
    </rPh>
    <phoneticPr fontId="9"/>
  </si>
  <si>
    <t>※介護職員養成研修等の指定通知書の写しを添付すること</t>
    <rPh sb="9" eb="10">
      <t>トウ</t>
    </rPh>
    <rPh sb="15" eb="16">
      <t>ショ</t>
    </rPh>
    <phoneticPr fontId="9"/>
  </si>
  <si>
    <t>６　法人番号</t>
    <rPh sb="2" eb="4">
      <t>ホウジン</t>
    </rPh>
    <rPh sb="4" eb="6">
      <t>バンゴウ</t>
    </rPh>
    <phoneticPr fontId="9"/>
  </si>
  <si>
    <t>（上記のほか、下記のいずれかに該当する場合はチェックしてください）
１　貴機関が本分野の認定職業訓練を他の都道府県内で実施したことがあるが、本申請により認定職業訓練を行おうとする都道府県内において初めて実施する場合
２　貴機関が本申請により認定職業訓練を行おうとする都道府県内において、すでに本分野について求職者支援訓練等を実施しているが、雇用保険適用就職率の適用日が申請受付開始日の１年前の日が属する月の初日から申請受付開始日までの期間に該当しない場合</t>
    <rPh sb="7" eb="9">
      <t>カキ</t>
    </rPh>
    <rPh sb="15" eb="17">
      <t>ガイトウ</t>
    </rPh>
    <rPh sb="19" eb="21">
      <t>バアイ</t>
    </rPh>
    <phoneticPr fontId="9"/>
  </si>
  <si>
    <t>２　訓練分野</t>
    <phoneticPr fontId="9"/>
  </si>
  <si>
    <t>訓練の種別</t>
    <rPh sb="0" eb="2">
      <t>クンレン</t>
    </rPh>
    <rPh sb="3" eb="5">
      <t>シュベツ</t>
    </rPh>
    <phoneticPr fontId="9"/>
  </si>
  <si>
    <t>短時間訓練コース</t>
    <rPh sb="0" eb="3">
      <t>タンジカン</t>
    </rPh>
    <rPh sb="3" eb="5">
      <t>クンレン</t>
    </rPh>
    <phoneticPr fontId="9"/>
  </si>
  <si>
    <t>面接</t>
  </si>
  <si>
    <t>時</t>
    <rPh sb="0" eb="1">
      <t>ジ</t>
    </rPh>
    <phoneticPr fontId="92"/>
  </si>
  <si>
    <t>分</t>
    <rPh sb="0" eb="1">
      <t>フン</t>
    </rPh>
    <phoneticPr fontId="92"/>
  </si>
  <si>
    <t>訓練定員</t>
    <rPh sb="0" eb="2">
      <t>クンレン</t>
    </rPh>
    <rPh sb="2" eb="4">
      <t>テイイン</t>
    </rPh>
    <phoneticPr fontId="92"/>
  </si>
  <si>
    <t>名</t>
    <rPh sb="0" eb="1">
      <t>メイ</t>
    </rPh>
    <phoneticPr fontId="92"/>
  </si>
  <si>
    <t>障害者</t>
  </si>
  <si>
    <t>名称 （</t>
    <rPh sb="0" eb="2">
      <t>メイショウ</t>
    </rPh>
    <phoneticPr fontId="9"/>
  </si>
  <si>
    <t>科目の内容</t>
    <rPh sb="0" eb="2">
      <t>カモク</t>
    </rPh>
    <rPh sb="3" eb="5">
      <t>ナイヨウ</t>
    </rPh>
    <phoneticPr fontId="92"/>
  </si>
  <si>
    <t>学科</t>
    <rPh sb="0" eb="2">
      <t>ガッカ</t>
    </rPh>
    <phoneticPr fontId="92"/>
  </si>
  <si>
    <t>実技</t>
    <rPh sb="0" eb="2">
      <t>ジツギ</t>
    </rPh>
    <phoneticPr fontId="92"/>
  </si>
  <si>
    <t>実施する</t>
  </si>
  <si>
    <t>職場見学、職場体験、職業人講話</t>
    <rPh sb="0" eb="2">
      <t>ショクバ</t>
    </rPh>
    <rPh sb="2" eb="4">
      <t>ケンガク</t>
    </rPh>
    <rPh sb="5" eb="7">
      <t>ショクバ</t>
    </rPh>
    <rPh sb="7" eb="9">
      <t>タイケン</t>
    </rPh>
    <rPh sb="10" eb="12">
      <t>ショクギョウ</t>
    </rPh>
    <rPh sb="12" eb="13">
      <t>ジン</t>
    </rPh>
    <rPh sb="13" eb="15">
      <t>コウワ</t>
    </rPh>
    <phoneticPr fontId="92"/>
  </si>
  <si>
    <t>企業実習</t>
    <rPh sb="0" eb="2">
      <t>キギョウ</t>
    </rPh>
    <rPh sb="2" eb="4">
      <t>ジッシュウ</t>
    </rPh>
    <phoneticPr fontId="92"/>
  </si>
  <si>
    <t>受講者の負担する費用</t>
    <rPh sb="0" eb="3">
      <t>ジュコウシャ</t>
    </rPh>
    <rPh sb="4" eb="6">
      <t>フタン</t>
    </rPh>
    <rPh sb="8" eb="10">
      <t>ヒヨウ</t>
    </rPh>
    <phoneticPr fontId="9"/>
  </si>
  <si>
    <t>その他 （</t>
    <rPh sb="2" eb="3">
      <t>タ</t>
    </rPh>
    <phoneticPr fontId="92"/>
  </si>
  <si>
    <t>備考 （</t>
    <rPh sb="0" eb="2">
      <t>ビコウ</t>
    </rPh>
    <phoneticPr fontId="92"/>
  </si>
  <si>
    <t>訓練形態（個別指導・補講を除く）</t>
    <rPh sb="0" eb="2">
      <t>クンレン</t>
    </rPh>
    <rPh sb="2" eb="4">
      <t>ケイタイ</t>
    </rPh>
    <rPh sb="5" eb="7">
      <t>コベツ</t>
    </rPh>
    <rPh sb="7" eb="9">
      <t>シドウ</t>
    </rPh>
    <rPh sb="10" eb="12">
      <t>ホコウ</t>
    </rPh>
    <rPh sb="13" eb="14">
      <t>ノゾ</t>
    </rPh>
    <phoneticPr fontId="9"/>
  </si>
  <si>
    <t>施設設備や教材等を有効に活用
した効果的な指導のための工夫</t>
    <rPh sb="0" eb="2">
      <t>シセツ</t>
    </rPh>
    <rPh sb="2" eb="4">
      <t>セツビ</t>
    </rPh>
    <rPh sb="5" eb="7">
      <t>キョウザイ</t>
    </rPh>
    <rPh sb="7" eb="8">
      <t>トウ</t>
    </rPh>
    <rPh sb="9" eb="11">
      <t>ユウコウ</t>
    </rPh>
    <rPh sb="12" eb="14">
      <t>カツヨウ</t>
    </rPh>
    <rPh sb="17" eb="20">
      <t>コウカテキ</t>
    </rPh>
    <rPh sb="21" eb="23">
      <t>シドウ</t>
    </rPh>
    <rPh sb="27" eb="29">
      <t>クフウ</t>
    </rPh>
    <phoneticPr fontId="9"/>
  </si>
  <si>
    <t>受講者ごとの特質及び習得状況
に応じた指導のための工夫</t>
    <rPh sb="0" eb="3">
      <t>ジュコウシャ</t>
    </rPh>
    <rPh sb="6" eb="8">
      <t>トクシツ</t>
    </rPh>
    <rPh sb="8" eb="9">
      <t>オヨ</t>
    </rPh>
    <rPh sb="10" eb="12">
      <t>シュウトク</t>
    </rPh>
    <rPh sb="12" eb="14">
      <t>ジョウキョウ</t>
    </rPh>
    <rPh sb="16" eb="17">
      <t>オウ</t>
    </rPh>
    <rPh sb="19" eb="21">
      <t>シドウ</t>
    </rPh>
    <rPh sb="25" eb="27">
      <t>クフウ</t>
    </rPh>
    <phoneticPr fontId="9"/>
  </si>
  <si>
    <t>※2　様式第6号の「日別計画表」を添付してください。</t>
    <rPh sb="3" eb="5">
      <t>テイヨウシキ</t>
    </rPh>
    <rPh sb="5" eb="6">
      <t>ダイ</t>
    </rPh>
    <rPh sb="7" eb="8">
      <t>ゴウ</t>
    </rPh>
    <rPh sb="10" eb="11">
      <t>ヒ</t>
    </rPh>
    <rPh sb="11" eb="12">
      <t>ベツ</t>
    </rPh>
    <rPh sb="12" eb="14">
      <t>ケイカク</t>
    </rPh>
    <rPh sb="14" eb="15">
      <t>ヒョウ</t>
    </rPh>
    <rPh sb="17" eb="19">
      <t>テンプ</t>
    </rPh>
    <phoneticPr fontId="9"/>
  </si>
  <si>
    <t>※3　訓練推奨者欄には、特に訓練を推奨する対象がある場合に、当てはまるもの全てのチェック欄（□）に✓を記入してください。</t>
    <rPh sb="3" eb="5">
      <t>クンレン</t>
    </rPh>
    <rPh sb="5" eb="7">
      <t>スイショウ</t>
    </rPh>
    <rPh sb="7" eb="8">
      <t>シャ</t>
    </rPh>
    <rPh sb="8" eb="9">
      <t>ラン</t>
    </rPh>
    <rPh sb="12" eb="13">
      <t>トク</t>
    </rPh>
    <rPh sb="14" eb="16">
      <t>クンレン</t>
    </rPh>
    <rPh sb="17" eb="19">
      <t>スイショウ</t>
    </rPh>
    <rPh sb="21" eb="23">
      <t>タイショウ</t>
    </rPh>
    <rPh sb="26" eb="28">
      <t>バアイ</t>
    </rPh>
    <rPh sb="30" eb="31">
      <t>ア</t>
    </rPh>
    <rPh sb="37" eb="38">
      <t>スベ</t>
    </rPh>
    <rPh sb="44" eb="45">
      <t>ラン</t>
    </rPh>
    <rPh sb="51" eb="53">
      <t>キニュウ</t>
    </rPh>
    <phoneticPr fontId="9"/>
  </si>
  <si>
    <t>訓練内容</t>
    <rPh sb="2" eb="4">
      <t>ナイヨウ</t>
    </rPh>
    <phoneticPr fontId="9"/>
  </si>
  <si>
    <t>※4　「職場体験」、「職業人講話」、「職場見学」については、それぞれの時間数が分かるように記入してください。</t>
    <rPh sb="4" eb="6">
      <t>ショクバ</t>
    </rPh>
    <rPh sb="6" eb="8">
      <t>タイケン</t>
    </rPh>
    <rPh sb="11" eb="13">
      <t>ショクギョウ</t>
    </rPh>
    <rPh sb="13" eb="14">
      <t>ジン</t>
    </rPh>
    <rPh sb="14" eb="16">
      <t>コウワ</t>
    </rPh>
    <rPh sb="19" eb="21">
      <t>ショクバ</t>
    </rPh>
    <rPh sb="21" eb="23">
      <t>ケンガク</t>
    </rPh>
    <rPh sb="35" eb="38">
      <t>ジカンスウ</t>
    </rPh>
    <rPh sb="39" eb="40">
      <t>ワ</t>
    </rPh>
    <rPh sb="45" eb="47">
      <t>キニュウ</t>
    </rPh>
    <phoneticPr fontId="9"/>
  </si>
  <si>
    <t>）</t>
    <phoneticPr fontId="9"/>
  </si>
  <si>
    <t>（</t>
    <phoneticPr fontId="9"/>
  </si>
  <si>
    <t>）</t>
    <phoneticPr fontId="9"/>
  </si>
  <si>
    <t>様式３－３－３　職業能力証明（訓練成果・実務成果）シート
（求職者支援訓練用）</t>
    <rPh sb="0" eb="2">
      <t>ヨウシキ</t>
    </rPh>
    <rPh sb="8" eb="10">
      <t>ショクギョウ</t>
    </rPh>
    <rPh sb="10" eb="12">
      <t>ノウリョク</t>
    </rPh>
    <rPh sb="12" eb="14">
      <t>ショウメイ</t>
    </rPh>
    <rPh sb="15" eb="17">
      <t>クンレン</t>
    </rPh>
    <rPh sb="17" eb="19">
      <t>セイカ</t>
    </rPh>
    <rPh sb="20" eb="22">
      <t>ジツム</t>
    </rPh>
    <rPh sb="22" eb="24">
      <t>セイカ</t>
    </rPh>
    <rPh sb="30" eb="37">
      <t>キュウショク</t>
    </rPh>
    <rPh sb="37" eb="38">
      <t>ヨウ</t>
    </rPh>
    <phoneticPr fontId="92"/>
  </si>
  <si>
    <t>訓練科名</t>
    <rPh sb="0" eb="2">
      <t>クンレン</t>
    </rPh>
    <rPh sb="2" eb="4">
      <t>カメイ</t>
    </rPh>
    <phoneticPr fontId="92"/>
  </si>
  <si>
    <t>訓練受講者氏名</t>
    <rPh sb="0" eb="2">
      <t>クンレン</t>
    </rPh>
    <rPh sb="2" eb="4">
      <t>ジュコウ</t>
    </rPh>
    <rPh sb="4" eb="5">
      <t>シャ</t>
    </rPh>
    <rPh sb="5" eb="7">
      <t>シメイ</t>
    </rPh>
    <phoneticPr fontId="92"/>
  </si>
  <si>
    <t>教育訓練実施機関</t>
    <rPh sb="0" eb="2">
      <t>キョウイク</t>
    </rPh>
    <rPh sb="2" eb="4">
      <t>クンレン</t>
    </rPh>
    <rPh sb="4" eb="6">
      <t>ジッシ</t>
    </rPh>
    <rPh sb="6" eb="8">
      <t>キカン</t>
    </rPh>
    <phoneticPr fontId="92"/>
  </si>
  <si>
    <t>所在地</t>
    <rPh sb="0" eb="3">
      <t>ショザイチ</t>
    </rPh>
    <phoneticPr fontId="92"/>
  </si>
  <si>
    <t>就職支援責任者　氏名</t>
    <rPh sb="0" eb="2">
      <t>シュウショク</t>
    </rPh>
    <rPh sb="2" eb="4">
      <t>シエン</t>
    </rPh>
    <rPh sb="4" eb="7">
      <t>セキニンシャ</t>
    </rPh>
    <rPh sb="8" eb="10">
      <t>シメイ</t>
    </rPh>
    <phoneticPr fontId="92"/>
  </si>
  <si>
    <t>名称</t>
    <rPh sb="0" eb="2">
      <t>メイショウ</t>
    </rPh>
    <phoneticPr fontId="92"/>
  </si>
  <si>
    <t>訓練実施施設の責任者　氏名</t>
    <rPh sb="0" eb="2">
      <t>クンレン</t>
    </rPh>
    <rPh sb="2" eb="4">
      <t>ジッシ</t>
    </rPh>
    <rPh sb="4" eb="6">
      <t>シセツ</t>
    </rPh>
    <rPh sb="7" eb="10">
      <t>セキニンシャ</t>
    </rPh>
    <rPh sb="11" eb="13">
      <t>シメイ</t>
    </rPh>
    <phoneticPr fontId="92"/>
  </si>
  <si>
    <t>Ⅰ　訓練期間・訓練目標</t>
    <rPh sb="2" eb="4">
      <t>クンレン</t>
    </rPh>
    <rPh sb="4" eb="6">
      <t>キカン</t>
    </rPh>
    <rPh sb="7" eb="9">
      <t>クンレン</t>
    </rPh>
    <rPh sb="9" eb="11">
      <t>モクヒョウ</t>
    </rPh>
    <phoneticPr fontId="92"/>
  </si>
  <si>
    <t>訓練期間</t>
    <rPh sb="0" eb="2">
      <t>クンレン</t>
    </rPh>
    <rPh sb="2" eb="4">
      <t>キカン</t>
    </rPh>
    <phoneticPr fontId="92"/>
  </si>
  <si>
    <t>訓練時間</t>
    <rPh sb="0" eb="2">
      <t>クンレン</t>
    </rPh>
    <rPh sb="2" eb="4">
      <t>ジカン</t>
    </rPh>
    <phoneticPr fontId="92"/>
  </si>
  <si>
    <t>訓練目標（仕上がり像）</t>
    <rPh sb="0" eb="2">
      <t>クンレン</t>
    </rPh>
    <rPh sb="2" eb="4">
      <t>モクヒョウ</t>
    </rPh>
    <rPh sb="5" eb="7">
      <t>シア</t>
    </rPh>
    <rPh sb="9" eb="10">
      <t>ゾウ</t>
    </rPh>
    <phoneticPr fontId="92"/>
  </si>
  <si>
    <t>（１）科目評価</t>
    <rPh sb="3" eb="5">
      <t>カモク</t>
    </rPh>
    <rPh sb="5" eb="7">
      <t>ヒョウカ</t>
    </rPh>
    <phoneticPr fontId="92"/>
  </si>
  <si>
    <t>評価</t>
    <rPh sb="0" eb="2">
      <t>ヒョウカ</t>
    </rPh>
    <phoneticPr fontId="92"/>
  </si>
  <si>
    <t>A</t>
    <phoneticPr fontId="92"/>
  </si>
  <si>
    <t>B</t>
    <phoneticPr fontId="92"/>
  </si>
  <si>
    <t>C</t>
    <phoneticPr fontId="92"/>
  </si>
  <si>
    <t>（総評・コメント）</t>
    <rPh sb="1" eb="3">
      <t>ソウヒョウ</t>
    </rPh>
    <phoneticPr fontId="92"/>
  </si>
  <si>
    <t>（特記事項）</t>
    <rPh sb="1" eb="3">
      <t>トッキ</t>
    </rPh>
    <rPh sb="3" eb="5">
      <t>ジコウ</t>
    </rPh>
    <phoneticPr fontId="92"/>
  </si>
  <si>
    <t>取得日</t>
    <rPh sb="0" eb="3">
      <t>シュトクビ</t>
    </rPh>
    <phoneticPr fontId="92"/>
  </si>
  <si>
    <t>雇用保険適用就職率</t>
    <rPh sb="0" eb="2">
      <t>コヨウ</t>
    </rPh>
    <rPh sb="2" eb="4">
      <t>ホケン</t>
    </rPh>
    <rPh sb="4" eb="6">
      <t>テキヨウ</t>
    </rPh>
    <rPh sb="6" eb="9">
      <t>シュウショクリツ</t>
    </rPh>
    <phoneticPr fontId="9"/>
  </si>
  <si>
    <t>　　　①職業スキル（学科・実技）</t>
    <rPh sb="4" eb="6">
      <t>ショクギョウ</t>
    </rPh>
    <rPh sb="10" eb="12">
      <t>ガッカ</t>
    </rPh>
    <rPh sb="13" eb="15">
      <t>ジツギ</t>
    </rPh>
    <phoneticPr fontId="9"/>
  </si>
  <si>
    <t>法人番号</t>
    <rPh sb="0" eb="2">
      <t>ホウジン</t>
    </rPh>
    <rPh sb="2" eb="4">
      <t>バンゴウ</t>
    </rPh>
    <phoneticPr fontId="9"/>
  </si>
  <si>
    <t>② 職場見学、職場体験、職業人講話　（6～36時間）</t>
    <phoneticPr fontId="9"/>
  </si>
  <si>
    <t>（注意事項）
　１　「コード」欄には、「知識、技能・技術に関する評価項目」の出典にコード又は職業能力評価基準のユニット番号等がある場合に記入してください。
　２　記入しきれないときは、適宜枠の数を増やす等により記入してください。
　３　本シートは、電子的方式、磁気的方式その他人の知覚によっては認識することができない方式で作られる記録であって、電子計算機による情報処理の用に供される
　　ものをもって作成することができます。</t>
    <rPh sb="1" eb="3">
      <t>チュウイ</t>
    </rPh>
    <rPh sb="3" eb="5">
      <t>ジコウ</t>
    </rPh>
    <phoneticPr fontId="92"/>
  </si>
  <si>
    <t>○</t>
  </si>
  <si>
    <t>託児サービス支援付訓練コース</t>
    <rPh sb="0" eb="2">
      <t>タクジ</t>
    </rPh>
    <rPh sb="6" eb="8">
      <t>シエン</t>
    </rPh>
    <rPh sb="8" eb="9">
      <t>ツ</t>
    </rPh>
    <rPh sb="9" eb="11">
      <t>クンレン</t>
    </rPh>
    <phoneticPr fontId="9"/>
  </si>
  <si>
    <t>訓練対象者の条件</t>
    <rPh sb="0" eb="2">
      <t>クンレン</t>
    </rPh>
    <rPh sb="2" eb="5">
      <t>タイショウシャ</t>
    </rPh>
    <rPh sb="6" eb="8">
      <t>ジョウケン</t>
    </rPh>
    <phoneticPr fontId="9"/>
  </si>
  <si>
    <t>日　別　計　画　表（記入例）</t>
    <rPh sb="0" eb="1">
      <t>ニチ</t>
    </rPh>
    <rPh sb="2" eb="3">
      <t>ベツ</t>
    </rPh>
    <rPh sb="4" eb="5">
      <t>ケイ</t>
    </rPh>
    <rPh sb="6" eb="7">
      <t>ガ</t>
    </rPh>
    <rPh sb="8" eb="9">
      <t>ヒョウ</t>
    </rPh>
    <rPh sb="10" eb="12">
      <t>キニュウ</t>
    </rPh>
    <rPh sb="12" eb="13">
      <t>レイ</t>
    </rPh>
    <phoneticPr fontId="9"/>
  </si>
  <si>
    <t>株式会社○○○○</t>
    <rPh sb="0" eb="4">
      <t>カブシキガイシャ</t>
    </rPh>
    <phoneticPr fontId="9"/>
  </si>
  <si>
    <t>※各月において、ハローワーク来所日相当日として、1日、空白日を設けること（具体的な来所日は、認定時に機構が指定する）。</t>
    <rPh sb="1" eb="3">
      <t>カクツキ</t>
    </rPh>
    <rPh sb="14" eb="16">
      <t>ライショ</t>
    </rPh>
    <rPh sb="16" eb="17">
      <t>ビ</t>
    </rPh>
    <rPh sb="17" eb="19">
      <t>ソウトウ</t>
    </rPh>
    <rPh sb="19" eb="20">
      <t>ビ</t>
    </rPh>
    <rPh sb="25" eb="26">
      <t>ニチ</t>
    </rPh>
    <rPh sb="27" eb="29">
      <t>クウハク</t>
    </rPh>
    <rPh sb="29" eb="30">
      <t>ビ</t>
    </rPh>
    <rPh sb="31" eb="32">
      <t>モウ</t>
    </rPh>
    <rPh sb="37" eb="40">
      <t>グタイテキ</t>
    </rPh>
    <rPh sb="41" eb="43">
      <t>ライショ</t>
    </rPh>
    <rPh sb="43" eb="44">
      <t>ビ</t>
    </rPh>
    <rPh sb="46" eb="48">
      <t>ニンテイ</t>
    </rPh>
    <rPh sb="48" eb="49">
      <t>ジ</t>
    </rPh>
    <rPh sb="50" eb="52">
      <t>キコウ</t>
    </rPh>
    <rPh sb="53" eb="55">
      <t>シテイ</t>
    </rPh>
    <phoneticPr fontId="9"/>
  </si>
  <si>
    <t>ハローワーク来所予定表</t>
    <rPh sb="6" eb="8">
      <t>ライショ</t>
    </rPh>
    <rPh sb="8" eb="10">
      <t>ヨテイ</t>
    </rPh>
    <rPh sb="10" eb="11">
      <t>ヒョウ</t>
    </rPh>
    <phoneticPr fontId="9"/>
  </si>
  <si>
    <t>来所日</t>
    <rPh sb="0" eb="2">
      <t>ライショ</t>
    </rPh>
    <rPh sb="2" eb="3">
      <t>テイジツ</t>
    </rPh>
    <phoneticPr fontId="9"/>
  </si>
  <si>
    <t>※ハローワーク来所日は、訓練時間に含まれません。</t>
    <rPh sb="7" eb="9">
      <t>ライショ</t>
    </rPh>
    <rPh sb="9" eb="10">
      <t>ビ</t>
    </rPh>
    <rPh sb="12" eb="14">
      <t>クンレン</t>
    </rPh>
    <rPh sb="14" eb="16">
      <t>ジカン</t>
    </rPh>
    <rPh sb="17" eb="18">
      <t>フク</t>
    </rPh>
    <phoneticPr fontId="9"/>
  </si>
  <si>
    <t>開講式・オリエンテーション（3H）</t>
    <rPh sb="0" eb="3">
      <t>カイコウシキ</t>
    </rPh>
    <phoneticPr fontId="9"/>
  </si>
  <si>
    <t>学科（●●●●）</t>
    <rPh sb="0" eb="2">
      <t>ガッカ</t>
    </rPh>
    <phoneticPr fontId="9"/>
  </si>
  <si>
    <t>実技（□□□□演習）</t>
    <rPh sb="0" eb="2">
      <t>ジツギ</t>
    </rPh>
    <rPh sb="7" eb="9">
      <t>エンシュウ</t>
    </rPh>
    <phoneticPr fontId="9"/>
  </si>
  <si>
    <t>実技（●●●●演習）</t>
    <rPh sb="0" eb="2">
      <t>ジツギ</t>
    </rPh>
    <rPh sb="7" eb="9">
      <t>エンシュウ</t>
    </rPh>
    <phoneticPr fontId="9"/>
  </si>
  <si>
    <t>職場見学</t>
    <rPh sb="0" eb="2">
      <t>ショクバ</t>
    </rPh>
    <rPh sb="2" eb="4">
      <t>ケンガク</t>
    </rPh>
    <phoneticPr fontId="9"/>
  </si>
  <si>
    <t>実技（××××演習）</t>
    <rPh sb="0" eb="2">
      <t>ジツギ</t>
    </rPh>
    <rPh sb="7" eb="9">
      <t>エンシュウ</t>
    </rPh>
    <phoneticPr fontId="9"/>
  </si>
  <si>
    <t>企業実習（○○実習）</t>
    <rPh sb="0" eb="2">
      <t>キギョウ</t>
    </rPh>
    <rPh sb="2" eb="4">
      <t>ジッシュウ</t>
    </rPh>
    <rPh sb="7" eb="9">
      <t>ジッシュウ</t>
    </rPh>
    <phoneticPr fontId="9"/>
  </si>
  <si>
    <t>実技（▼▼▼▼総合演習）</t>
    <rPh sb="0" eb="2">
      <t>ジツギ</t>
    </rPh>
    <rPh sb="7" eb="9">
      <t>ソウゴウ</t>
    </rPh>
    <rPh sb="9" eb="11">
      <t>エンシュウ</t>
    </rPh>
    <phoneticPr fontId="9"/>
  </si>
  <si>
    <t>職業人講話・就職支援</t>
    <rPh sb="0" eb="2">
      <t>ショクギョウ</t>
    </rPh>
    <rPh sb="2" eb="3">
      <t>ジン</t>
    </rPh>
    <rPh sb="3" eb="5">
      <t>コウワ</t>
    </rPh>
    <rPh sb="6" eb="8">
      <t>シュウショク</t>
    </rPh>
    <rPh sb="8" eb="10">
      <t>シエン</t>
    </rPh>
    <phoneticPr fontId="9"/>
  </si>
  <si>
    <t>（</t>
    <phoneticPr fontId="9"/>
  </si>
  <si>
    <t>）</t>
    <phoneticPr fontId="9"/>
  </si>
  <si>
    <t>～</t>
    <phoneticPr fontId="9"/>
  </si>
  <si>
    <t>（１）地域の求人ニーズ等を踏まえた訓練内容</t>
    <phoneticPr fontId="9"/>
  </si>
  <si>
    <t>（２）企業実習</t>
    <phoneticPr fontId="9"/>
  </si>
  <si>
    <t>％</t>
    <phoneticPr fontId="9"/>
  </si>
  <si>
    <t>２　質の向上に取り組んでいる等の運営体制</t>
    <phoneticPr fontId="9"/>
  </si>
  <si>
    <t>（１）地域の求人ニーズ等を踏まえた訓練内容</t>
    <phoneticPr fontId="9"/>
  </si>
  <si>
    <t>％</t>
    <phoneticPr fontId="9"/>
  </si>
  <si>
    <t>（２）企業実習</t>
    <phoneticPr fontId="9"/>
  </si>
  <si>
    <t>２　質の向上に取り組んでいる等の運営体制</t>
    <phoneticPr fontId="9"/>
  </si>
  <si>
    <t>①</t>
    <phoneticPr fontId="9"/>
  </si>
  <si>
    <t>～</t>
    <phoneticPr fontId="9"/>
  </si>
  <si>
    <t>②</t>
    <phoneticPr fontId="9"/>
  </si>
  <si>
    <t>③</t>
    <phoneticPr fontId="9"/>
  </si>
  <si>
    <t>～</t>
    <phoneticPr fontId="9"/>
  </si>
  <si>
    <t>④</t>
    <phoneticPr fontId="9"/>
  </si>
  <si>
    <t>⑤</t>
    <phoneticPr fontId="9"/>
  </si>
  <si>
    <t>科目名</t>
    <phoneticPr fontId="92"/>
  </si>
  <si>
    <t>(1)</t>
    <phoneticPr fontId="92"/>
  </si>
  <si>
    <t>上記の者の訓練期間における当社としての職業能力についての評価は、以下のとおりです。</t>
    <phoneticPr fontId="92"/>
  </si>
  <si>
    <t>Ⅱ　知識、技能・技術に関する能力　　（「知識、技能・技術に関する評価項目」ごとに、該当する欄に○を記入）　　</t>
    <phoneticPr fontId="92"/>
  </si>
  <si>
    <t>A：到達水準を十分に上回った　B：到達水準に達した　C：到達水準に達しなかった 評価は、試験結果等に基づき記入されたものです）</t>
    <phoneticPr fontId="92"/>
  </si>
  <si>
    <t>知識、技能・技術に関する評価項目</t>
    <phoneticPr fontId="92"/>
  </si>
  <si>
    <t>コード</t>
    <phoneticPr fontId="92"/>
  </si>
  <si>
    <t>（２）訓練の受講を通じて取得した資格（任意）</t>
    <phoneticPr fontId="92"/>
  </si>
  <si>
    <r>
      <t>（３）訓練期間中又は訓練終了後に取得した資格（任意）</t>
    </r>
    <r>
      <rPr>
        <sz val="9"/>
        <rFont val="ＭＳ Ｐゴシック"/>
        <family val="3"/>
        <charset val="128"/>
      </rPr>
      <t>　</t>
    </r>
    <r>
      <rPr>
        <sz val="8"/>
        <rFont val="ＭＳ Ｐゴシック"/>
        <family val="3"/>
        <charset val="128"/>
      </rPr>
      <t>※訓練と密接に関わる資格のみを記入</t>
    </r>
    <phoneticPr fontId="92"/>
  </si>
  <si>
    <t>職業能力開発講習
※基礎コースのみ</t>
    <rPh sb="0" eb="2">
      <t>ショクギョウ</t>
    </rPh>
    <rPh sb="2" eb="4">
      <t>ノウリョク</t>
    </rPh>
    <rPh sb="4" eb="6">
      <t>カイハツ</t>
    </rPh>
    <rPh sb="6" eb="8">
      <t>コウシュウ</t>
    </rPh>
    <rPh sb="10" eb="12">
      <t>キソ</t>
    </rPh>
    <phoneticPr fontId="9"/>
  </si>
  <si>
    <t>託児サービス提供機関が要件に該当することを確認できる書類の添付</t>
    <rPh sb="0" eb="2">
      <t>タクジ</t>
    </rPh>
    <rPh sb="6" eb="8">
      <t>テイキョウ</t>
    </rPh>
    <rPh sb="8" eb="10">
      <t>キカン</t>
    </rPh>
    <rPh sb="11" eb="13">
      <t>ヨウケン</t>
    </rPh>
    <rPh sb="14" eb="16">
      <t>ガイトウ</t>
    </rPh>
    <rPh sb="21" eb="23">
      <t>カクニン</t>
    </rPh>
    <rPh sb="26" eb="28">
      <t>ショルイ</t>
    </rPh>
    <rPh sb="29" eb="31">
      <t>テンプ</t>
    </rPh>
    <phoneticPr fontId="9"/>
  </si>
  <si>
    <t>職業能力開発講習を委託して行う場合
（基礎コースを申請し、当該講習カリキュラムを外部委託する場合のみ記入）</t>
    <rPh sb="0" eb="2">
      <t>ショクギョウ</t>
    </rPh>
    <rPh sb="2" eb="4">
      <t>ノウリョク</t>
    </rPh>
    <rPh sb="4" eb="6">
      <t>カイハツ</t>
    </rPh>
    <rPh sb="6" eb="8">
      <t>コウシュウ</t>
    </rPh>
    <rPh sb="9" eb="11">
      <t>イタク</t>
    </rPh>
    <rPh sb="13" eb="14">
      <t>オコナ</t>
    </rPh>
    <rPh sb="15" eb="17">
      <t>バアイ</t>
    </rPh>
    <rPh sb="19" eb="21">
      <t>キソ</t>
    </rPh>
    <rPh sb="25" eb="27">
      <t>シンセイ</t>
    </rPh>
    <rPh sb="29" eb="31">
      <t>トウガイ</t>
    </rPh>
    <rPh sb="31" eb="33">
      <t>コウシュウ</t>
    </rPh>
    <rPh sb="40" eb="42">
      <t>ガイブ</t>
    </rPh>
    <rPh sb="42" eb="44">
      <t>イタク</t>
    </rPh>
    <rPh sb="46" eb="48">
      <t>バアイ</t>
    </rPh>
    <rPh sb="50" eb="52">
      <t>キニュウ</t>
    </rPh>
    <phoneticPr fontId="9"/>
  </si>
  <si>
    <t>00 基礎分野</t>
  </si>
  <si>
    <t>02 IT分野</t>
  </si>
  <si>
    <t>03 営業・販売・事務分野</t>
  </si>
  <si>
    <t>04 医療事務分野</t>
  </si>
  <si>
    <t>06 農業分野</t>
  </si>
  <si>
    <t>07 林業分野</t>
  </si>
  <si>
    <t>08 旅行・観光分野</t>
  </si>
  <si>
    <t>09 警備・保安分野</t>
  </si>
  <si>
    <t>10 クリエート（企画・創作）分野</t>
  </si>
  <si>
    <t>11 デザイン分野</t>
  </si>
  <si>
    <t>12 輸送サービス分野</t>
  </si>
  <si>
    <t>13 エコ分野</t>
  </si>
  <si>
    <t>14 調理分野</t>
  </si>
  <si>
    <t>15 電気関連分野</t>
  </si>
  <si>
    <t>16 機械関連分野</t>
  </si>
  <si>
    <t>17 金属関連分野</t>
  </si>
  <si>
    <t>18 建設関連分野</t>
  </si>
  <si>
    <t>19 理容・美容関連分野</t>
  </si>
  <si>
    <t>資格欄文字結合結果</t>
    <rPh sb="0" eb="2">
      <t>シカク</t>
    </rPh>
    <rPh sb="2" eb="3">
      <t>ラン</t>
    </rPh>
    <rPh sb="3" eb="5">
      <t>モジ</t>
    </rPh>
    <rPh sb="5" eb="7">
      <t>ケツゴウ</t>
    </rPh>
    <rPh sb="7" eb="9">
      <t>ケッカ</t>
    </rPh>
    <phoneticPr fontId="9"/>
  </si>
  <si>
    <t>コース情報登録内容</t>
    <rPh sb="3" eb="5">
      <t>ジョウホウ</t>
    </rPh>
    <rPh sb="5" eb="7">
      <t>トウロク</t>
    </rPh>
    <rPh sb="7" eb="9">
      <t>ナイヨウ</t>
    </rPh>
    <phoneticPr fontId="9"/>
  </si>
  <si>
    <t>画面ID</t>
  </si>
  <si>
    <t>バージョン</t>
  </si>
  <si>
    <t>申請年月日</t>
  </si>
  <si>
    <t>募集期間開始年月日</t>
  </si>
  <si>
    <t>募集期間終了年月日</t>
  </si>
  <si>
    <t>選考年月日</t>
  </si>
  <si>
    <t>選考結果通知年月日</t>
  </si>
  <si>
    <t>訓練期間開始年月日</t>
  </si>
  <si>
    <t>訓練期間終了年月日</t>
  </si>
  <si>
    <t>訓練時間開始-時</t>
  </si>
  <si>
    <t>訓練時間開始-分</t>
  </si>
  <si>
    <t>訓練時間終了-時</t>
  </si>
  <si>
    <t>訓練時間終了-分</t>
  </si>
  <si>
    <t>定員</t>
  </si>
  <si>
    <t>訓練対象者の条件</t>
  </si>
  <si>
    <t>訓練推奨者-新規学校卒業者</t>
  </si>
  <si>
    <t>訓練推奨者-ニート等の若者</t>
  </si>
  <si>
    <t>訓練推奨者-障害者</t>
  </si>
  <si>
    <t>訓練推奨者-母子家庭の母等</t>
  </si>
  <si>
    <t>訓練推奨者-被災者</t>
  </si>
  <si>
    <t>訓練推奨者-外国人</t>
  </si>
  <si>
    <t>訓練推奨者-その他</t>
  </si>
  <si>
    <t>訓練修了後に取得できる資格</t>
  </si>
  <si>
    <t>就職先の業種・職種</t>
  </si>
  <si>
    <t>訓練内容</t>
  </si>
  <si>
    <t>訓練手法-実技</t>
  </si>
  <si>
    <t>訓練手法-企業実習</t>
  </si>
  <si>
    <t>訓練手法-その他</t>
  </si>
  <si>
    <t>訓練手法-その他内容</t>
  </si>
  <si>
    <t>新規実績区分</t>
  </si>
  <si>
    <t>来所日</t>
    <rPh sb="0" eb="2">
      <t>ライショ</t>
    </rPh>
    <rPh sb="2" eb="3">
      <t>ビ</t>
    </rPh>
    <phoneticPr fontId="9"/>
  </si>
  <si>
    <t>○○○○科</t>
    <rPh sb="4" eb="5">
      <t>カ</t>
    </rPh>
    <phoneticPr fontId="9"/>
  </si>
  <si>
    <t>株式会社Ｂ</t>
    <phoneticPr fontId="9"/>
  </si>
  <si>
    <t>株式会社Ｃ</t>
    <phoneticPr fontId="9"/>
  </si>
  <si>
    <t>株式会社Ｄ</t>
    <phoneticPr fontId="9"/>
  </si>
  <si>
    <t>株式会社以外の事業主</t>
    <phoneticPr fontId="9"/>
  </si>
  <si>
    <t>事業主団体等</t>
    <phoneticPr fontId="9"/>
  </si>
  <si>
    <t>専修学校・各種学校</t>
    <phoneticPr fontId="9"/>
  </si>
  <si>
    <t>大学等</t>
    <phoneticPr fontId="9"/>
  </si>
  <si>
    <t>一般公益社団法人等</t>
    <phoneticPr fontId="9"/>
  </si>
  <si>
    <t>社会福祉法人</t>
    <phoneticPr fontId="9"/>
  </si>
  <si>
    <t>職業訓練法人</t>
    <phoneticPr fontId="9"/>
  </si>
  <si>
    <t xml:space="preserve">ＮＰＯ法人  </t>
    <phoneticPr fontId="9"/>
  </si>
  <si>
    <t>その他（</t>
    <phoneticPr fontId="9"/>
  </si>
  <si>
    <t>　　）</t>
    <phoneticPr fontId="9"/>
  </si>
  <si>
    <r>
      <t>就職を想定する職業・職種</t>
    </r>
    <r>
      <rPr>
        <sz val="8"/>
        <rFont val="ＭＳ Ｐゴシック"/>
        <family val="3"/>
        <charset val="128"/>
      </rPr>
      <t/>
    </r>
    <rPh sb="0" eb="2">
      <t>シュウショク</t>
    </rPh>
    <rPh sb="3" eb="5">
      <t>ソウテイ</t>
    </rPh>
    <rPh sb="7" eb="9">
      <t>ショクギョウ</t>
    </rPh>
    <rPh sb="10" eb="12">
      <t>ショクシュ</t>
    </rPh>
    <phoneticPr fontId="9"/>
  </si>
  <si>
    <t>　　※2　　記入の対象となる求職者支援訓練の訓練科については、ホームーページに掲載している「求職者支援訓練の選定方法」をご確認下さい。</t>
    <rPh sb="6" eb="8">
      <t>キニュウ</t>
    </rPh>
    <rPh sb="9" eb="11">
      <t>タイショウ</t>
    </rPh>
    <rPh sb="14" eb="16">
      <t>キュウショク</t>
    </rPh>
    <rPh sb="16" eb="17">
      <t>シャ</t>
    </rPh>
    <rPh sb="17" eb="19">
      <t>シエン</t>
    </rPh>
    <rPh sb="19" eb="21">
      <t>クンレン</t>
    </rPh>
    <rPh sb="22" eb="24">
      <t>クンレン</t>
    </rPh>
    <rPh sb="24" eb="25">
      <t>カ</t>
    </rPh>
    <rPh sb="39" eb="41">
      <t>ケイサイ</t>
    </rPh>
    <rPh sb="46" eb="49">
      <t>キュウショクシャ</t>
    </rPh>
    <rPh sb="49" eb="51">
      <t>シエン</t>
    </rPh>
    <rPh sb="51" eb="53">
      <t>クンレン</t>
    </rPh>
    <rPh sb="54" eb="56">
      <t>センテイ</t>
    </rPh>
    <rPh sb="56" eb="58">
      <t>ホウホウ</t>
    </rPh>
    <rPh sb="61" eb="63">
      <t>カクニン</t>
    </rPh>
    <rPh sb="63" eb="64">
      <t>クダ</t>
    </rPh>
    <phoneticPr fontId="9"/>
  </si>
  <si>
    <t>　　※4　　電子データに入力する場合は、背景に色が付いているセルに入力して下さい。</t>
    <rPh sb="6" eb="8">
      <t>デンシ</t>
    </rPh>
    <rPh sb="12" eb="14">
      <t>ニュウリョク</t>
    </rPh>
    <rPh sb="16" eb="18">
      <t>バアイ</t>
    </rPh>
    <rPh sb="20" eb="22">
      <t>ハイケイ</t>
    </rPh>
    <rPh sb="23" eb="24">
      <t>イロ</t>
    </rPh>
    <rPh sb="25" eb="26">
      <t>ツ</t>
    </rPh>
    <rPh sb="33" eb="35">
      <t>ニュウリョク</t>
    </rPh>
    <rPh sb="37" eb="38">
      <t>クダ</t>
    </rPh>
    <phoneticPr fontId="9"/>
  </si>
  <si>
    <t>　　※6　　実績が不明な場合は、機構支部にお問い合わせ下さい。</t>
    <rPh sb="6" eb="8">
      <t>ジッセキ</t>
    </rPh>
    <rPh sb="9" eb="11">
      <t>フメイ</t>
    </rPh>
    <rPh sb="12" eb="14">
      <t>バアイ</t>
    </rPh>
    <rPh sb="16" eb="18">
      <t>キコウ</t>
    </rPh>
    <rPh sb="18" eb="20">
      <t>シブ</t>
    </rPh>
    <rPh sb="22" eb="23">
      <t>ト</t>
    </rPh>
    <rPh sb="24" eb="25">
      <t>ア</t>
    </rPh>
    <rPh sb="27" eb="28">
      <t>クダ</t>
    </rPh>
    <phoneticPr fontId="9"/>
  </si>
  <si>
    <t>　　※7　　⑧受講者は、⑨中退者と⑪修了者の合計と同じ値になります。</t>
    <rPh sb="7" eb="10">
      <t>ジュコウシャ</t>
    </rPh>
    <rPh sb="13" eb="16">
      <t>チュウタイシャ</t>
    </rPh>
    <rPh sb="18" eb="21">
      <t>シュウリョウシャ</t>
    </rPh>
    <rPh sb="22" eb="24">
      <t>ゴウケイ</t>
    </rPh>
    <rPh sb="25" eb="26">
      <t>オナ</t>
    </rPh>
    <rPh sb="27" eb="28">
      <t>アタイ</t>
    </rPh>
    <phoneticPr fontId="9"/>
  </si>
  <si>
    <t>１　申請内容は正しく記載してください。認定後、虚偽又は不正の申請を行ったことが判明した場合には、認定
　の取消しを行うことや、訓練終了後の奨励金を支払わないこと等、所要の措置を講ずることがあります。
２　３「訓練科名」は、訓練内容や訓練に係る職種が容易に分かるような名称を設定の上、記載してください。
３　４「訓練実施施設名」「所在地」には、実際に職業訓練を行う施設の名称及び所在地を記載してください。
４　５「訓練実施機関番号」には、過去に認定職業訓練を行った際、独立行政法人高齢・障害・求職者雇用支援機構
　から交付された番号を記載してください。
    なお、初めて申請を行う際には「初回」と記載してください。
５　６「法人番号」には、国税庁から法人番号指定通知書にて通知された法人番号（13桁）を記載してください。
６　※機構処理欄には、記載しないでください。</t>
    <rPh sb="2" eb="4">
      <t>シンセイ</t>
    </rPh>
    <rPh sb="4" eb="6">
      <t>ナイヨウ</t>
    </rPh>
    <rPh sb="7" eb="8">
      <t>タダ</t>
    </rPh>
    <rPh sb="10" eb="12">
      <t>キサイ</t>
    </rPh>
    <rPh sb="19" eb="22">
      <t>ニンテイゴ</t>
    </rPh>
    <rPh sb="23" eb="25">
      <t>キョギ</t>
    </rPh>
    <rPh sb="25" eb="26">
      <t>サ</t>
    </rPh>
    <rPh sb="27" eb="29">
      <t>フセイ</t>
    </rPh>
    <rPh sb="30" eb="32">
      <t>シンセイ</t>
    </rPh>
    <rPh sb="33" eb="34">
      <t>オコナ</t>
    </rPh>
    <rPh sb="39" eb="41">
      <t>ハンメイ</t>
    </rPh>
    <rPh sb="43" eb="45">
      <t>バアイ</t>
    </rPh>
    <rPh sb="48" eb="50">
      <t>ニンテイ</t>
    </rPh>
    <rPh sb="53" eb="55">
      <t>トリケシ</t>
    </rPh>
    <rPh sb="57" eb="58">
      <t>オコナ</t>
    </rPh>
    <rPh sb="63" eb="65">
      <t>クンレン</t>
    </rPh>
    <rPh sb="65" eb="68">
      <t>シュウリョウゴ</t>
    </rPh>
    <rPh sb="69" eb="72">
      <t>ショウレイキン</t>
    </rPh>
    <rPh sb="73" eb="75">
      <t>シハラ</t>
    </rPh>
    <rPh sb="80" eb="81">
      <t>トウ</t>
    </rPh>
    <rPh sb="82" eb="84">
      <t>ショヨウ</t>
    </rPh>
    <rPh sb="85" eb="87">
      <t>ソチ</t>
    </rPh>
    <rPh sb="88" eb="89">
      <t>コウ</t>
    </rPh>
    <rPh sb="239" eb="241">
      <t>コウレイ</t>
    </rPh>
    <rPh sb="242" eb="244">
      <t>ショウガイ</t>
    </rPh>
    <rPh sb="245" eb="248">
      <t>キュウショクシャ</t>
    </rPh>
    <rPh sb="248" eb="250">
      <t>コヨウ</t>
    </rPh>
    <rPh sb="250" eb="252">
      <t>シエン</t>
    </rPh>
    <rPh sb="252" eb="254">
      <t>キコウ</t>
    </rPh>
    <rPh sb="313" eb="315">
      <t>ホウジン</t>
    </rPh>
    <rPh sb="315" eb="317">
      <t>バンゴウ</t>
    </rPh>
    <rPh sb="321" eb="324">
      <t>コクゼイチョウ</t>
    </rPh>
    <rPh sb="326" eb="328">
      <t>ホウジン</t>
    </rPh>
    <rPh sb="328" eb="330">
      <t>バンゴウ</t>
    </rPh>
    <rPh sb="330" eb="332">
      <t>シテイ</t>
    </rPh>
    <rPh sb="332" eb="335">
      <t>ツウチショ</t>
    </rPh>
    <rPh sb="337" eb="339">
      <t>ツウチ</t>
    </rPh>
    <rPh sb="342" eb="344">
      <t>ホウジン</t>
    </rPh>
    <rPh sb="344" eb="346">
      <t>バンゴウ</t>
    </rPh>
    <rPh sb="349" eb="350">
      <t>ケタ</t>
    </rPh>
    <rPh sb="352" eb="354">
      <t>キサイ</t>
    </rPh>
    <phoneticPr fontId="9"/>
  </si>
  <si>
    <r>
      <t>　　※5　　⑫は、基礎コースの実績を入力する場合のみ使用してください。</t>
    </r>
    <r>
      <rPr>
        <sz val="12"/>
        <color rgb="FF0000FF"/>
        <rFont val="ＭＳ Ｐゴシック"/>
        <family val="3"/>
        <charset val="128"/>
      </rPr>
      <t/>
    </r>
    <rPh sb="9" eb="11">
      <t>キソ</t>
    </rPh>
    <rPh sb="15" eb="17">
      <t>ジッセキ</t>
    </rPh>
    <rPh sb="18" eb="20">
      <t>ニュウリョク</t>
    </rPh>
    <rPh sb="22" eb="24">
      <t>バアイ</t>
    </rPh>
    <rPh sb="26" eb="28">
      <t>シヨウ</t>
    </rPh>
    <phoneticPr fontId="9"/>
  </si>
  <si>
    <t>職場見学等</t>
    <rPh sb="0" eb="2">
      <t>ショクバ</t>
    </rPh>
    <rPh sb="2" eb="4">
      <t>ケンガク</t>
    </rPh>
    <rPh sb="4" eb="5">
      <t>トウ</t>
    </rPh>
    <phoneticPr fontId="92"/>
  </si>
  <si>
    <t xml:space="preserve">⑦
訓練期間
</t>
    <phoneticPr fontId="9"/>
  </si>
  <si>
    <t>⑧</t>
    <phoneticPr fontId="9"/>
  </si>
  <si>
    <t>⑨</t>
    <phoneticPr fontId="9"/>
  </si>
  <si>
    <t>⑪</t>
    <phoneticPr fontId="62"/>
  </si>
  <si>
    <t xml:space="preserve">
⑬
⑩及び⑪のうち、65歳以上の者（⑫を除く）</t>
    <rPh sb="6" eb="7">
      <t>オヨ</t>
    </rPh>
    <rPh sb="15" eb="16">
      <t>サイ</t>
    </rPh>
    <rPh sb="16" eb="18">
      <t>イジョウ</t>
    </rPh>
    <rPh sb="19" eb="20">
      <t>モノ</t>
    </rPh>
    <rPh sb="23" eb="24">
      <t>ノゾ</t>
    </rPh>
    <phoneticPr fontId="9"/>
  </si>
  <si>
    <t xml:space="preserve">
⑭
その他就職率適用就職者</t>
    <rPh sb="7" eb="8">
      <t>タ</t>
    </rPh>
    <rPh sb="8" eb="10">
      <t>シュウショク</t>
    </rPh>
    <rPh sb="10" eb="11">
      <t>リツ</t>
    </rPh>
    <rPh sb="11" eb="13">
      <t>テキヨウ</t>
    </rPh>
    <rPh sb="13" eb="16">
      <t>シュウショクシャ</t>
    </rPh>
    <phoneticPr fontId="9"/>
  </si>
  <si>
    <t xml:space="preserve">
⑮
雇用保険適用就職者</t>
    <rPh sb="5" eb="7">
      <t>コヨウ</t>
    </rPh>
    <rPh sb="7" eb="9">
      <t>ホケン</t>
    </rPh>
    <rPh sb="9" eb="11">
      <t>テキヨウ</t>
    </rPh>
    <rPh sb="11" eb="14">
      <t>シュウショクシャ</t>
    </rPh>
    <phoneticPr fontId="8"/>
  </si>
  <si>
    <r>
      <t xml:space="preserve">
⑯
参考指標（その他就職率）
</t>
    </r>
    <r>
      <rPr>
        <sz val="6"/>
        <rFont val="ＭＳ Ｐゴシック"/>
        <family val="3"/>
        <charset val="128"/>
      </rPr>
      <t>（自動計算）</t>
    </r>
    <rPh sb="5" eb="7">
      <t>サンコウ</t>
    </rPh>
    <rPh sb="7" eb="9">
      <t>シヒョウ</t>
    </rPh>
    <rPh sb="12" eb="13">
      <t>タ</t>
    </rPh>
    <rPh sb="13" eb="16">
      <t>シュウショクリツ</t>
    </rPh>
    <rPh sb="19" eb="21">
      <t>ジドウ</t>
    </rPh>
    <rPh sb="21" eb="23">
      <t>ケイサン</t>
    </rPh>
    <phoneticPr fontId="9"/>
  </si>
  <si>
    <r>
      <t xml:space="preserve">
⑰
雇用保険適用
就職率
</t>
    </r>
    <r>
      <rPr>
        <sz val="6"/>
        <rFont val="ＭＳ Ｐゴシック"/>
        <family val="3"/>
        <charset val="128"/>
      </rPr>
      <t xml:space="preserve">（自動計算）
</t>
    </r>
    <rPh sb="5" eb="7">
      <t>コヨウ</t>
    </rPh>
    <rPh sb="7" eb="9">
      <t>ホケン</t>
    </rPh>
    <rPh sb="9" eb="11">
      <t>テキヨウ</t>
    </rPh>
    <rPh sb="12" eb="14">
      <t>シュウショク</t>
    </rPh>
    <rPh sb="14" eb="15">
      <t>リツ</t>
    </rPh>
    <rPh sb="17" eb="19">
      <t>ジドウ</t>
    </rPh>
    <rPh sb="19" eb="21">
      <t>ケイサン</t>
    </rPh>
    <phoneticPr fontId="9"/>
  </si>
  <si>
    <t>実践コース</t>
    <phoneticPr fontId="9"/>
  </si>
  <si>
    <t>～</t>
    <phoneticPr fontId="9"/>
  </si>
  <si>
    <r>
      <t>注）※1　　この様式に記入する実績は、</t>
    </r>
    <r>
      <rPr>
        <u/>
        <sz val="12"/>
        <rFont val="ＭＳ Ｐゴシック"/>
        <family val="3"/>
        <charset val="128"/>
      </rPr>
      <t>訓練科の選定</t>
    </r>
    <r>
      <rPr>
        <sz val="12"/>
        <rFont val="ＭＳ Ｐゴシック"/>
        <family val="3"/>
        <charset val="128"/>
      </rPr>
      <t>に使用します。</t>
    </r>
    <rPh sb="0" eb="1">
      <t>チュウ</t>
    </rPh>
    <rPh sb="8" eb="10">
      <t>ヨウシキ</t>
    </rPh>
    <rPh sb="11" eb="13">
      <t>キニュウ</t>
    </rPh>
    <rPh sb="15" eb="17">
      <t>ジッセキ</t>
    </rPh>
    <rPh sb="19" eb="22">
      <t>クンレンカ</t>
    </rPh>
    <rPh sb="23" eb="25">
      <t>センテイ</t>
    </rPh>
    <rPh sb="26" eb="28">
      <t>シヨウ</t>
    </rPh>
    <phoneticPr fontId="9"/>
  </si>
  <si>
    <t>　　※3　　求職者支援訓練の就職率（⑰雇用保険適用就職率）の計算方法は、「⑮/（⑩+⑪-⑫-⑬）×100」です。</t>
    <rPh sb="6" eb="8">
      <t>キュウショク</t>
    </rPh>
    <rPh sb="8" eb="9">
      <t>シャ</t>
    </rPh>
    <rPh sb="9" eb="11">
      <t>シエン</t>
    </rPh>
    <rPh sb="11" eb="13">
      <t>クンレン</t>
    </rPh>
    <rPh sb="14" eb="16">
      <t>シュウショク</t>
    </rPh>
    <rPh sb="16" eb="17">
      <t>リツ</t>
    </rPh>
    <rPh sb="19" eb="21">
      <t>コヨウ</t>
    </rPh>
    <rPh sb="21" eb="23">
      <t>ホケン</t>
    </rPh>
    <rPh sb="23" eb="25">
      <t>テキヨウ</t>
    </rPh>
    <rPh sb="25" eb="28">
      <t>シュウショクリツ</t>
    </rPh>
    <rPh sb="30" eb="32">
      <t>ケイサン</t>
    </rPh>
    <rPh sb="32" eb="34">
      <t>ホウホウ</t>
    </rPh>
    <phoneticPr fontId="9"/>
  </si>
  <si>
    <t>　　※8　　⑯参考指標（その他就職率）は、訓練科の選定の際に主たる評価要素以外の評価要素として使用しますが、その計算方法は、「⑭/（⑩+⑪-⑫）×100」です。</t>
    <rPh sb="7" eb="9">
      <t>サンコウ</t>
    </rPh>
    <rPh sb="9" eb="11">
      <t>シヒョウ</t>
    </rPh>
    <rPh sb="14" eb="15">
      <t>タ</t>
    </rPh>
    <rPh sb="15" eb="18">
      <t>シュウショクリツ</t>
    </rPh>
    <rPh sb="21" eb="24">
      <t>クンレンカ</t>
    </rPh>
    <rPh sb="25" eb="27">
      <t>センテイ</t>
    </rPh>
    <rPh sb="28" eb="29">
      <t>サイ</t>
    </rPh>
    <rPh sb="30" eb="31">
      <t>シュ</t>
    </rPh>
    <rPh sb="33" eb="35">
      <t>ヒョウカ</t>
    </rPh>
    <rPh sb="35" eb="37">
      <t>ヨウソ</t>
    </rPh>
    <rPh sb="37" eb="39">
      <t>イガイ</t>
    </rPh>
    <rPh sb="40" eb="42">
      <t>ヒョウカ</t>
    </rPh>
    <rPh sb="42" eb="44">
      <t>ヨウソ</t>
    </rPh>
    <rPh sb="47" eb="49">
      <t>シヨウ</t>
    </rPh>
    <rPh sb="56" eb="58">
      <t>ケイサン</t>
    </rPh>
    <rPh sb="58" eb="60">
      <t>ホウホウ</t>
    </rPh>
    <phoneticPr fontId="9"/>
  </si>
  <si>
    <t>02　ＩＴ分野</t>
    <phoneticPr fontId="9"/>
  </si>
  <si>
    <t>03　営業・販売・事務分野</t>
    <phoneticPr fontId="9"/>
  </si>
  <si>
    <t>04　医療事務分野</t>
    <phoneticPr fontId="9"/>
  </si>
  <si>
    <t>06　農業分野</t>
    <phoneticPr fontId="9"/>
  </si>
  <si>
    <t>07　林業分野</t>
    <phoneticPr fontId="9"/>
  </si>
  <si>
    <t>09　警備・保安分野</t>
    <phoneticPr fontId="9"/>
  </si>
  <si>
    <t>10　クリエート（企画・創作）分野</t>
    <phoneticPr fontId="9"/>
  </si>
  <si>
    <t>11　デザイン分野</t>
    <phoneticPr fontId="9"/>
  </si>
  <si>
    <t>12　輸送サービス分野</t>
    <phoneticPr fontId="9"/>
  </si>
  <si>
    <t>13　エコ分野</t>
    <phoneticPr fontId="9"/>
  </si>
  <si>
    <t>14　調理分野</t>
    <phoneticPr fontId="9"/>
  </si>
  <si>
    <t>15　電気関連分野</t>
    <phoneticPr fontId="9"/>
  </si>
  <si>
    <t>16　機械関連分野</t>
    <phoneticPr fontId="9"/>
  </si>
  <si>
    <t>17　金属関連分野</t>
    <phoneticPr fontId="9"/>
  </si>
  <si>
    <t>18　建設関連分野</t>
    <phoneticPr fontId="9"/>
  </si>
  <si>
    <t>19　理容・美容関連分野</t>
    <phoneticPr fontId="9"/>
  </si>
  <si>
    <t>省略の有無</t>
    <rPh sb="0" eb="2">
      <t>ショウリャク</t>
    </rPh>
    <rPh sb="3" eb="5">
      <t>ウム</t>
    </rPh>
    <phoneticPr fontId="9"/>
  </si>
  <si>
    <t>講師氏名</t>
    <rPh sb="0" eb="2">
      <t>コウシ</t>
    </rPh>
    <rPh sb="2" eb="4">
      <t>シメイ</t>
    </rPh>
    <phoneticPr fontId="9"/>
  </si>
  <si>
    <t>登録番号</t>
    <rPh sb="0" eb="2">
      <t>トウロク</t>
    </rPh>
    <rPh sb="2" eb="4">
      <t>バンゴウ</t>
    </rPh>
    <phoneticPr fontId="9"/>
  </si>
  <si>
    <t>※　チェックした内容に該当することを証明する書類の写しを併せて提出してください。</t>
    <rPh sb="8" eb="10">
      <t>ナイヨウ</t>
    </rPh>
    <rPh sb="11" eb="13">
      <t>ガイトウ</t>
    </rPh>
    <rPh sb="18" eb="20">
      <t>ショウメイ</t>
    </rPh>
    <rPh sb="22" eb="24">
      <t>ショルイ</t>
    </rPh>
    <rPh sb="25" eb="26">
      <t>ウツ</t>
    </rPh>
    <rPh sb="28" eb="29">
      <t>アワ</t>
    </rPh>
    <rPh sb="31" eb="33">
      <t>テイシュツ</t>
    </rPh>
    <phoneticPr fontId="9"/>
  </si>
  <si>
    <t>※この計画書には、上記３に記載した訓練科の「求職者支援法に基づく職業訓練の認定通知書」(写)を添付してください。</t>
    <rPh sb="9" eb="11">
      <t>ジョウキ</t>
    </rPh>
    <rPh sb="13" eb="15">
      <t>キサイ</t>
    </rPh>
    <rPh sb="17" eb="20">
      <t>クンレンカ</t>
    </rPh>
    <rPh sb="22" eb="25">
      <t>キュウショクシャ</t>
    </rPh>
    <rPh sb="25" eb="27">
      <t>シエン</t>
    </rPh>
    <rPh sb="27" eb="28">
      <t>ホウ</t>
    </rPh>
    <rPh sb="29" eb="30">
      <t>モト</t>
    </rPh>
    <rPh sb="32" eb="34">
      <t>ショクギョウ</t>
    </rPh>
    <rPh sb="34" eb="36">
      <t>クンレン</t>
    </rPh>
    <rPh sb="37" eb="39">
      <t>ニンテイ</t>
    </rPh>
    <rPh sb="39" eb="42">
      <t>ツウチショ</t>
    </rPh>
    <phoneticPr fontId="9"/>
  </si>
  <si>
    <t>　（３）職業訓練の実施に関して必要な法令等に基づく手続きが適切に行われていること。</t>
    <phoneticPr fontId="9"/>
  </si>
  <si>
    <t>職場復帰支援コース
(※基礎コースのみ）</t>
    <rPh sb="0" eb="2">
      <t>ショクバ</t>
    </rPh>
    <rPh sb="2" eb="4">
      <t>フッキ</t>
    </rPh>
    <rPh sb="4" eb="6">
      <t>シエン</t>
    </rPh>
    <rPh sb="12" eb="14">
      <t>キソ</t>
    </rPh>
    <phoneticPr fontId="9"/>
  </si>
  <si>
    <t>変更届出書等
提出あり</t>
    <rPh sb="0" eb="2">
      <t>ヘンコウ</t>
    </rPh>
    <rPh sb="2" eb="5">
      <t>トドケデショ</t>
    </rPh>
    <rPh sb="5" eb="6">
      <t>ナド</t>
    </rPh>
    <rPh sb="7" eb="9">
      <t>テイシュツ</t>
    </rPh>
    <phoneticPr fontId="9"/>
  </si>
  <si>
    <t>日</t>
    <rPh sb="0" eb="1">
      <t>ヒ</t>
    </rPh>
    <phoneticPr fontId="9"/>
  </si>
  <si>
    <t>訓練実施施設（教室・実習室）の平面図</t>
    <rPh sb="0" eb="2">
      <t>クンレン</t>
    </rPh>
    <rPh sb="2" eb="4">
      <t>ジッシ</t>
    </rPh>
    <rPh sb="4" eb="6">
      <t>シセツ</t>
    </rPh>
    <rPh sb="7" eb="9">
      <t>キョウシツ</t>
    </rPh>
    <rPh sb="10" eb="13">
      <t>ジッシュウシツ</t>
    </rPh>
    <rPh sb="15" eb="18">
      <t>ヘイメンズ</t>
    </rPh>
    <phoneticPr fontId="9"/>
  </si>
  <si>
    <t>事務室の平面図</t>
    <rPh sb="0" eb="3">
      <t>ジムシツ</t>
    </rPh>
    <rPh sb="4" eb="7">
      <t>ヘイメンズ</t>
    </rPh>
    <phoneticPr fontId="9"/>
  </si>
  <si>
    <t>‐</t>
    <phoneticPr fontId="9"/>
  </si>
  <si>
    <t>時間
小計</t>
    <rPh sb="0" eb="2">
      <t>ジカン</t>
    </rPh>
    <rPh sb="3" eb="5">
      <t>ショウケイ</t>
    </rPh>
    <phoneticPr fontId="9"/>
  </si>
  <si>
    <r>
      <rPr>
        <sz val="10.5"/>
        <rFont val="ＭＳ ゴシック"/>
        <family val="3"/>
        <charset val="128"/>
      </rPr>
      <t>責任者の雇用保険被保険者資格取得等確認通知書(事業主通知用)(写)</t>
    </r>
    <r>
      <rPr>
        <sz val="11"/>
        <rFont val="ＭＳ ゴシック"/>
        <family val="3"/>
        <charset val="128"/>
      </rPr>
      <t xml:space="preserve">
（雇用保険の被保険者ではない場合は、｢労働条件通知書｣等の直接雇用していることが分かる書類）</t>
    </r>
    <rPh sb="0" eb="3">
      <t>セキニンシャ</t>
    </rPh>
    <phoneticPr fontId="9"/>
  </si>
  <si>
    <r>
      <rPr>
        <sz val="10.5"/>
        <rFont val="ＭＳ ゴシック"/>
        <family val="3"/>
        <charset val="128"/>
      </rPr>
      <t>苦情を処理する者の雇用保険被保険者資格取得等確認通知書(事業主通知用)(写)</t>
    </r>
    <r>
      <rPr>
        <sz val="11"/>
        <rFont val="ＭＳ ゴシック"/>
        <family val="3"/>
        <charset val="128"/>
      </rPr>
      <t xml:space="preserve">
（雇用保険の被保険者ではない場合は、｢労働条件通知書｣等の直接雇用していることが分かる書類）</t>
    </r>
    <rPh sb="0" eb="2">
      <t>クジョウ</t>
    </rPh>
    <rPh sb="3" eb="5">
      <t>ショリ</t>
    </rPh>
    <rPh sb="7" eb="8">
      <t>シャ</t>
    </rPh>
    <phoneticPr fontId="9"/>
  </si>
  <si>
    <t>認定様式第６号</t>
    <phoneticPr fontId="9"/>
  </si>
  <si>
    <t>訓練開始日</t>
    <rPh sb="0" eb="2">
      <t>クンレン</t>
    </rPh>
    <rPh sb="2" eb="4">
      <t>カイシ</t>
    </rPh>
    <rPh sb="4" eb="5">
      <t>ヒ</t>
    </rPh>
    <phoneticPr fontId="9"/>
  </si>
  <si>
    <t>訓練終了日</t>
    <rPh sb="0" eb="2">
      <t>クンレン</t>
    </rPh>
    <rPh sb="2" eb="4">
      <t>シュウリョウ</t>
    </rPh>
    <rPh sb="4" eb="5">
      <t>ヒ</t>
    </rPh>
    <phoneticPr fontId="9"/>
  </si>
  <si>
    <t>暦日数</t>
    <rPh sb="0" eb="1">
      <t>コヨミ</t>
    </rPh>
    <rPh sb="1" eb="3">
      <t>ニッスウ</t>
    </rPh>
    <phoneticPr fontId="9"/>
  </si>
  <si>
    <t>施設所在地・電話番号</t>
    <rPh sb="0" eb="2">
      <t>シセツ</t>
    </rPh>
    <rPh sb="2" eb="5">
      <t>ショザイチ</t>
    </rPh>
    <rPh sb="6" eb="8">
      <t>デンワ</t>
    </rPh>
    <rPh sb="8" eb="10">
      <t>バンゴウ</t>
    </rPh>
    <phoneticPr fontId="9"/>
  </si>
  <si>
    <t>最寄駅</t>
    <rPh sb="0" eb="2">
      <t>モヨ</t>
    </rPh>
    <rPh sb="2" eb="3">
      <t>エキ</t>
    </rPh>
    <phoneticPr fontId="9"/>
  </si>
  <si>
    <t>訓練内容及び受入体制</t>
    <rPh sb="0" eb="2">
      <t>クンレン</t>
    </rPh>
    <rPh sb="2" eb="4">
      <t>ナイヨウ</t>
    </rPh>
    <rPh sb="4" eb="5">
      <t>オヨ</t>
    </rPh>
    <rPh sb="6" eb="7">
      <t>ウ</t>
    </rPh>
    <rPh sb="7" eb="8">
      <t>イ</t>
    </rPh>
    <rPh sb="8" eb="10">
      <t>タイセイ</t>
    </rPh>
    <phoneticPr fontId="9"/>
  </si>
  <si>
    <t>管理責任者
氏名(役職)</t>
    <rPh sb="0" eb="2">
      <t>カンリ</t>
    </rPh>
    <rPh sb="2" eb="5">
      <t>セキニンシャ</t>
    </rPh>
    <rPh sb="6" eb="8">
      <t>シメイ</t>
    </rPh>
    <rPh sb="9" eb="11">
      <t>ヤクショク</t>
    </rPh>
    <phoneticPr fontId="9"/>
  </si>
  <si>
    <t>講師を担当する者は裏面の｢求職者支援訓練(企業実習)の講師として認められる類型」に該当する者であること。</t>
    <rPh sb="0" eb="2">
      <t>コウシ</t>
    </rPh>
    <rPh sb="3" eb="5">
      <t>タントウ</t>
    </rPh>
    <rPh sb="7" eb="8">
      <t>モノ</t>
    </rPh>
    <rPh sb="9" eb="11">
      <t>リメン</t>
    </rPh>
    <rPh sb="13" eb="16">
      <t>キュウショクシャ</t>
    </rPh>
    <rPh sb="16" eb="18">
      <t>シエン</t>
    </rPh>
    <rPh sb="18" eb="20">
      <t>クンレン</t>
    </rPh>
    <rPh sb="21" eb="23">
      <t>キギョウ</t>
    </rPh>
    <rPh sb="23" eb="25">
      <t>ジッシュウ</t>
    </rPh>
    <rPh sb="27" eb="29">
      <t>コウシ</t>
    </rPh>
    <rPh sb="32" eb="33">
      <t>ミト</t>
    </rPh>
    <rPh sb="37" eb="39">
      <t>ルイケイ</t>
    </rPh>
    <rPh sb="41" eb="43">
      <t>ガイトウ</t>
    </rPh>
    <rPh sb="45" eb="46">
      <t>モノ</t>
    </rPh>
    <phoneticPr fontId="9"/>
  </si>
  <si>
    <t>訓練評価者
氏名（役職）</t>
    <rPh sb="0" eb="2">
      <t>クンレン</t>
    </rPh>
    <rPh sb="2" eb="5">
      <t>ヒョウカシャ</t>
    </rPh>
    <rPh sb="6" eb="8">
      <t>シメイ</t>
    </rPh>
    <rPh sb="9" eb="11">
      <t>ヤクショク</t>
    </rPh>
    <phoneticPr fontId="9"/>
  </si>
  <si>
    <t>事務担当者
氏名(役職)</t>
    <rPh sb="0" eb="2">
      <t>ジム</t>
    </rPh>
    <rPh sb="2" eb="5">
      <t>タントウシャ</t>
    </rPh>
    <rPh sb="6" eb="8">
      <t>シメイ</t>
    </rPh>
    <rPh sb="9" eb="11">
      <t>ヤクショク</t>
    </rPh>
    <phoneticPr fontId="9"/>
  </si>
  <si>
    <t>受講者15人あたり1人以上（助手を含む。グループに分かれる場合にはグループごと）配置し、かつ実技の危険の程度・指導の難易度・受講者の特性に応じて、きめ細かい指導ができる講師の数である。</t>
    <rPh sb="0" eb="3">
      <t>ジュコウシャ</t>
    </rPh>
    <rPh sb="5" eb="6">
      <t>ヒト</t>
    </rPh>
    <rPh sb="10" eb="11">
      <t>ヒト</t>
    </rPh>
    <rPh sb="11" eb="13">
      <t>イジョウ</t>
    </rPh>
    <rPh sb="14" eb="16">
      <t>ジョシュ</t>
    </rPh>
    <rPh sb="17" eb="18">
      <t>フク</t>
    </rPh>
    <rPh sb="25" eb="26">
      <t>ワ</t>
    </rPh>
    <rPh sb="29" eb="31">
      <t>バアイ</t>
    </rPh>
    <rPh sb="40" eb="42">
      <t>ハイチ</t>
    </rPh>
    <rPh sb="46" eb="48">
      <t>ジツギ</t>
    </rPh>
    <rPh sb="49" eb="51">
      <t>キケン</t>
    </rPh>
    <rPh sb="52" eb="54">
      <t>テイド</t>
    </rPh>
    <rPh sb="55" eb="57">
      <t>シドウ</t>
    </rPh>
    <rPh sb="58" eb="61">
      <t>ナンイド</t>
    </rPh>
    <rPh sb="62" eb="65">
      <t>ジュコウシャ</t>
    </rPh>
    <rPh sb="66" eb="68">
      <t>トクセイ</t>
    </rPh>
    <rPh sb="69" eb="70">
      <t>オウ</t>
    </rPh>
    <rPh sb="75" eb="76">
      <t>コマ</t>
    </rPh>
    <rPh sb="78" eb="80">
      <t>シドウ</t>
    </rPh>
    <rPh sb="84" eb="86">
      <t>コウシ</t>
    </rPh>
    <rPh sb="87" eb="88">
      <t>カズ</t>
    </rPh>
    <phoneticPr fontId="9"/>
  </si>
  <si>
    <t>受入予定人数</t>
    <rPh sb="0" eb="1">
      <t>ウ</t>
    </rPh>
    <rPh sb="1" eb="2">
      <t>イ</t>
    </rPh>
    <rPh sb="2" eb="4">
      <t>ヨテイ</t>
    </rPh>
    <rPh sb="4" eb="6">
      <t>ニンズウ</t>
    </rPh>
    <phoneticPr fontId="9"/>
  </si>
  <si>
    <t>か月目</t>
    <rPh sb="1" eb="2">
      <t>ゲツ</t>
    </rPh>
    <rPh sb="2" eb="3">
      <t>メ</t>
    </rPh>
    <phoneticPr fontId="9"/>
  </si>
  <si>
    <t>No</t>
    <phoneticPr fontId="9"/>
  </si>
  <si>
    <t>TEL</t>
    <phoneticPr fontId="9"/>
  </si>
  <si>
    <t>訓練運営体制</t>
    <rPh sb="0" eb="2">
      <t>クンレン</t>
    </rPh>
    <rPh sb="2" eb="4">
      <t>ウンエイ</t>
    </rPh>
    <rPh sb="4" eb="6">
      <t>タイセイ</t>
    </rPh>
    <phoneticPr fontId="9"/>
  </si>
  <si>
    <t>のとおり</t>
    <phoneticPr fontId="9"/>
  </si>
  <si>
    <t>第１３の１号</t>
    <rPh sb="5" eb="6">
      <t>ゴウ</t>
    </rPh>
    <phoneticPr fontId="8"/>
  </si>
  <si>
    <t>第１４号</t>
    <rPh sb="0" eb="1">
      <t>ダイ</t>
    </rPh>
    <rPh sb="3" eb="4">
      <t>ゴウ</t>
    </rPh>
    <phoneticPr fontId="8"/>
  </si>
  <si>
    <t>第１５の１号</t>
    <rPh sb="0" eb="1">
      <t>ダイ</t>
    </rPh>
    <rPh sb="5" eb="6">
      <t>ゴウ</t>
    </rPh>
    <phoneticPr fontId="9"/>
  </si>
  <si>
    <t>第１５の２号</t>
    <rPh sb="0" eb="1">
      <t>ダイ</t>
    </rPh>
    <rPh sb="5" eb="6">
      <t>ゴウ</t>
    </rPh>
    <phoneticPr fontId="9"/>
  </si>
  <si>
    <t>第１７号</t>
    <rPh sb="0" eb="1">
      <t>ダイ</t>
    </rPh>
    <phoneticPr fontId="9"/>
  </si>
  <si>
    <r>
      <t>認定様式第</t>
    </r>
    <r>
      <rPr>
        <sz val="11"/>
        <rFont val="ＭＳ Ｐゴシック"/>
        <family val="3"/>
        <charset val="128"/>
      </rPr>
      <t>12号</t>
    </r>
    <phoneticPr fontId="9"/>
  </si>
  <si>
    <r>
      <t>認定様式第</t>
    </r>
    <r>
      <rPr>
        <sz val="9"/>
        <rFont val="ＭＳ Ｐゴシック"/>
        <family val="3"/>
        <charset val="128"/>
      </rPr>
      <t>13の１号</t>
    </r>
    <rPh sb="9" eb="10">
      <t>ゴウ</t>
    </rPh>
    <phoneticPr fontId="92"/>
  </si>
  <si>
    <t>認定様式第15の１号</t>
    <rPh sb="0" eb="2">
      <t>ニンテイ</t>
    </rPh>
    <rPh sb="2" eb="4">
      <t>ヨウシキ</t>
    </rPh>
    <rPh sb="4" eb="5">
      <t>ダイ</t>
    </rPh>
    <rPh sb="9" eb="10">
      <t>ゴウ</t>
    </rPh>
    <phoneticPr fontId="9"/>
  </si>
  <si>
    <t>認定様式第15の２号</t>
    <rPh sb="0" eb="2">
      <t>ニンテイ</t>
    </rPh>
    <rPh sb="2" eb="4">
      <t>ヨウシキ</t>
    </rPh>
    <rPh sb="4" eb="5">
      <t>ダイ</t>
    </rPh>
    <rPh sb="9" eb="10">
      <t>ゴウ</t>
    </rPh>
    <phoneticPr fontId="9"/>
  </si>
  <si>
    <r>
      <t>認定様式第</t>
    </r>
    <r>
      <rPr>
        <sz val="11"/>
        <rFont val="ＭＳ Ｐゴシック"/>
        <family val="3"/>
        <charset val="128"/>
      </rPr>
      <t>16の２号</t>
    </r>
    <rPh sb="0" eb="2">
      <t>ニンテイ</t>
    </rPh>
    <rPh sb="2" eb="4">
      <t>ヨウシキ</t>
    </rPh>
    <rPh sb="4" eb="5">
      <t>ダイ</t>
    </rPh>
    <rPh sb="9" eb="10">
      <t>ゴウ</t>
    </rPh>
    <phoneticPr fontId="9"/>
  </si>
  <si>
    <t>認定様式第17号</t>
    <rPh sb="0" eb="2">
      <t>ニンテイ</t>
    </rPh>
    <rPh sb="2" eb="4">
      <t>ヨウシキ</t>
    </rPh>
    <rPh sb="4" eb="5">
      <t>ダイ</t>
    </rPh>
    <rPh sb="7" eb="8">
      <t>ゴウ</t>
    </rPh>
    <phoneticPr fontId="9"/>
  </si>
  <si>
    <t>月/日</t>
    <rPh sb="0" eb="1">
      <t>ツキ</t>
    </rPh>
    <rPh sb="2" eb="3">
      <t>ヒ</t>
    </rPh>
    <phoneticPr fontId="9"/>
  </si>
  <si>
    <t>1ヶ月目</t>
    <rPh sb="2" eb="3">
      <t>ゲツ</t>
    </rPh>
    <rPh sb="3" eb="4">
      <t>メ</t>
    </rPh>
    <phoneticPr fontId="9"/>
  </si>
  <si>
    <t>4/22</t>
  </si>
  <si>
    <t>4/23</t>
  </si>
  <si>
    <t>4/24</t>
  </si>
  <si>
    <t>4/25</t>
  </si>
  <si>
    <t>4/26</t>
  </si>
  <si>
    <t>4/27</t>
  </si>
  <si>
    <t>4/28</t>
  </si>
  <si>
    <t>4/29</t>
  </si>
  <si>
    <t>4/30</t>
  </si>
  <si>
    <t>月</t>
    <rPh sb="0" eb="1">
      <t>ゲツ</t>
    </rPh>
    <phoneticPr fontId="9"/>
  </si>
  <si>
    <t>火</t>
    <rPh sb="0" eb="1">
      <t>ヒ</t>
    </rPh>
    <phoneticPr fontId="9"/>
  </si>
  <si>
    <t>水</t>
  </si>
  <si>
    <t>木</t>
  </si>
  <si>
    <t>金</t>
  </si>
  <si>
    <t>土</t>
  </si>
  <si>
    <t>日</t>
  </si>
  <si>
    <t>火</t>
  </si>
  <si>
    <t>2ヶ月目</t>
    <rPh sb="2" eb="3">
      <t>ゲツ</t>
    </rPh>
    <rPh sb="3" eb="4">
      <t>メ</t>
    </rPh>
    <phoneticPr fontId="9"/>
  </si>
  <si>
    <t>5/3</t>
  </si>
  <si>
    <t>5/4</t>
  </si>
  <si>
    <t>5/5</t>
  </si>
  <si>
    <t>5/6</t>
  </si>
  <si>
    <t>5/7</t>
  </si>
  <si>
    <t>5/8</t>
  </si>
  <si>
    <t>5/9</t>
  </si>
  <si>
    <t>5/10</t>
  </si>
  <si>
    <t>5/11</t>
  </si>
  <si>
    <t>5/12</t>
  </si>
  <si>
    <t>5/13</t>
  </si>
  <si>
    <t>5/14</t>
  </si>
  <si>
    <t>5/15</t>
  </si>
  <si>
    <t>5/16</t>
  </si>
  <si>
    <t>5/17</t>
  </si>
  <si>
    <t>5/18</t>
  </si>
  <si>
    <t>5/19</t>
  </si>
  <si>
    <t>5/22</t>
  </si>
  <si>
    <t>5/23</t>
  </si>
  <si>
    <t>5/24</t>
  </si>
  <si>
    <t>5/25</t>
  </si>
  <si>
    <t>5/26</t>
  </si>
  <si>
    <t>5/27</t>
  </si>
  <si>
    <t>5/28</t>
  </si>
  <si>
    <t>5/29</t>
  </si>
  <si>
    <t>5/30</t>
  </si>
  <si>
    <t>5/31</t>
  </si>
  <si>
    <t>水</t>
    <rPh sb="0" eb="1">
      <t>ミズ</t>
    </rPh>
    <phoneticPr fontId="9"/>
  </si>
  <si>
    <t>木</t>
    <rPh sb="0" eb="1">
      <t>モク</t>
    </rPh>
    <phoneticPr fontId="9"/>
  </si>
  <si>
    <t>３ヶ月目</t>
    <rPh sb="2" eb="3">
      <t>ゲツ</t>
    </rPh>
    <rPh sb="3" eb="4">
      <t>メ</t>
    </rPh>
    <phoneticPr fontId="9"/>
  </si>
  <si>
    <t>6/3</t>
  </si>
  <si>
    <t>6/4</t>
  </si>
  <si>
    <t>6/5</t>
  </si>
  <si>
    <t>6/6</t>
  </si>
  <si>
    <t>6/7</t>
  </si>
  <si>
    <t>6/8</t>
  </si>
  <si>
    <t>6/9</t>
  </si>
  <si>
    <t>6/10</t>
  </si>
  <si>
    <t>6/11</t>
  </si>
  <si>
    <t>6/12</t>
  </si>
  <si>
    <t>6/13</t>
  </si>
  <si>
    <t>6/14</t>
  </si>
  <si>
    <t>6/15</t>
  </si>
  <si>
    <t>6/16</t>
  </si>
  <si>
    <t>6/17</t>
  </si>
  <si>
    <t>6/18</t>
  </si>
  <si>
    <t>6/19</t>
  </si>
  <si>
    <t>6/21</t>
  </si>
  <si>
    <t>6/22</t>
  </si>
  <si>
    <t>6/23</t>
  </si>
  <si>
    <t>6/24</t>
  </si>
  <si>
    <t>6/25</t>
  </si>
  <si>
    <t>6/26</t>
  </si>
  <si>
    <t>6/27</t>
  </si>
  <si>
    <t>6/28</t>
  </si>
  <si>
    <t>6/29</t>
  </si>
  <si>
    <t>6/30</t>
  </si>
  <si>
    <t>土</t>
    <rPh sb="0" eb="1">
      <t>ド</t>
    </rPh>
    <phoneticPr fontId="9"/>
  </si>
  <si>
    <t>7/3</t>
  </si>
  <si>
    <t>7/4</t>
  </si>
  <si>
    <t>7/5</t>
  </si>
  <si>
    <t>7/6</t>
  </si>
  <si>
    <t>7/7</t>
  </si>
  <si>
    <t>7/8</t>
  </si>
  <si>
    <t>7/9</t>
  </si>
  <si>
    <t>7/10</t>
  </si>
  <si>
    <t>7/11</t>
  </si>
  <si>
    <t>7/12</t>
  </si>
  <si>
    <t>7/13</t>
  </si>
  <si>
    <t>7/14</t>
  </si>
  <si>
    <t>7/15</t>
  </si>
  <si>
    <t>7/16</t>
  </si>
  <si>
    <t>7/17</t>
  </si>
  <si>
    <t>7/18</t>
  </si>
  <si>
    <t>7/19</t>
  </si>
  <si>
    <t>修了式（1H）</t>
    <rPh sb="0" eb="2">
      <t>シュウリョウ</t>
    </rPh>
    <rPh sb="2" eb="3">
      <t>シキ</t>
    </rPh>
    <phoneticPr fontId="9"/>
  </si>
  <si>
    <t>時間合計:***H</t>
    <rPh sb="0" eb="2">
      <t>ジカン</t>
    </rPh>
    <rPh sb="2" eb="4">
      <t>ゴウケイ</t>
    </rPh>
    <phoneticPr fontId="9"/>
  </si>
  <si>
    <r>
      <t>代表者</t>
    </r>
    <r>
      <rPr>
        <sz val="11"/>
        <rFont val="ＭＳ Ｐゴシック"/>
        <family val="3"/>
        <charset val="128"/>
      </rPr>
      <t>役職名・氏名</t>
    </r>
    <rPh sb="0" eb="2">
      <t>ダイヒョウ</t>
    </rPh>
    <rPh sb="2" eb="3">
      <t>シャ</t>
    </rPh>
    <rPh sb="3" eb="6">
      <t>ヤクショクメイ</t>
    </rPh>
    <rPh sb="7" eb="9">
      <t>シメイ</t>
    </rPh>
    <phoneticPr fontId="9"/>
  </si>
  <si>
    <t>認定様式第５号</t>
    <phoneticPr fontId="9"/>
  </si>
  <si>
    <t>基礎コース</t>
    <phoneticPr fontId="9"/>
  </si>
  <si>
    <t>（</t>
    <phoneticPr fontId="92"/>
  </si>
  <si>
    <t>）</t>
    <phoneticPr fontId="92"/>
  </si>
  <si>
    <t>実践コース</t>
    <phoneticPr fontId="9"/>
  </si>
  <si>
    <t>※40文字以内で記入してください。</t>
    <phoneticPr fontId="9"/>
  </si>
  <si>
    <t>～</t>
    <phoneticPr fontId="9"/>
  </si>
  <si>
    <t>筆記試験</t>
    <phoneticPr fontId="9"/>
  </si>
  <si>
    <t>その他 （</t>
    <phoneticPr fontId="9"/>
  </si>
  <si>
    <t>（</t>
    <phoneticPr fontId="9"/>
  </si>
  <si>
    <t>か月 ）</t>
    <phoneticPr fontId="92"/>
  </si>
  <si>
    <t>（ 訓練日数</t>
    <phoneticPr fontId="9"/>
  </si>
  <si>
    <t>日 ）</t>
    <phoneticPr fontId="9"/>
  </si>
  <si>
    <r>
      <t xml:space="preserve">訓練推奨者
</t>
    </r>
    <r>
      <rPr>
        <sz val="6"/>
        <rFont val="ＭＳ Ｐゴシック"/>
        <family val="3"/>
        <charset val="128"/>
      </rPr>
      <t>(特定の者を想定する場合のみ)</t>
    </r>
    <phoneticPr fontId="9"/>
  </si>
  <si>
    <t>新規学校卒業者</t>
    <phoneticPr fontId="9"/>
  </si>
  <si>
    <t>ニート等の若者</t>
    <phoneticPr fontId="9"/>
  </si>
  <si>
    <t>母子家庭の母等</t>
    <phoneticPr fontId="9"/>
  </si>
  <si>
    <t>被災者</t>
    <phoneticPr fontId="9"/>
  </si>
  <si>
    <t>外国人</t>
    <phoneticPr fontId="9"/>
  </si>
  <si>
    <t>その他</t>
    <phoneticPr fontId="9"/>
  </si>
  <si>
    <t>）</t>
    <phoneticPr fontId="9"/>
  </si>
  <si>
    <t>） 認定機関 （</t>
    <phoneticPr fontId="9"/>
  </si>
  <si>
    <t>20 その他の分野</t>
    <phoneticPr fontId="9"/>
  </si>
  <si>
    <t>訓練概要</t>
    <phoneticPr fontId="9"/>
  </si>
  <si>
    <t>実施しない</t>
    <phoneticPr fontId="9"/>
  </si>
  <si>
    <t>※実施する場合、カリキュラムは別途作成し、総時間のみ記入してください。</t>
    <phoneticPr fontId="9"/>
  </si>
  <si>
    <t>訓練時間総合計</t>
    <phoneticPr fontId="92"/>
  </si>
  <si>
    <t>教科書代</t>
    <phoneticPr fontId="9"/>
  </si>
  <si>
    <t>指導方法</t>
    <phoneticPr fontId="9"/>
  </si>
  <si>
    <t>※1　企業実習を予定している場合は、様式第10～12号を作成のうえ提出してください。</t>
    <rPh sb="3" eb="5">
      <t>キギョウ</t>
    </rPh>
    <rPh sb="5" eb="7">
      <t>ジッシュウ</t>
    </rPh>
    <rPh sb="8" eb="10">
      <t>ヨテイ</t>
    </rPh>
    <rPh sb="14" eb="16">
      <t>バアイ</t>
    </rPh>
    <rPh sb="18" eb="20">
      <t>ヨウシキ</t>
    </rPh>
    <rPh sb="20" eb="21">
      <t>ダイ</t>
    </rPh>
    <rPh sb="26" eb="27">
      <t>ゴウ</t>
    </rPh>
    <rPh sb="28" eb="30">
      <t>サクセイ</t>
    </rPh>
    <rPh sb="33" eb="35">
      <t>テイシュツ</t>
    </rPh>
    <phoneticPr fontId="9"/>
  </si>
  <si>
    <t>就職支援(**H)</t>
    <rPh sb="0" eb="2">
      <t>シュウショク</t>
    </rPh>
    <rPh sb="2" eb="4">
      <t>シエン</t>
    </rPh>
    <phoneticPr fontId="9"/>
  </si>
  <si>
    <t>5/2</t>
  </si>
  <si>
    <t>6/2</t>
  </si>
  <si>
    <t>7/2</t>
  </si>
  <si>
    <t>時間合計</t>
    <rPh sb="0" eb="2">
      <t>ジカン</t>
    </rPh>
    <rPh sb="2" eb="4">
      <t>ゴウケイ</t>
    </rPh>
    <phoneticPr fontId="9"/>
  </si>
  <si>
    <r>
      <t>※上記については、受講者の費用負担が発生する全ての教科書</t>
    </r>
    <r>
      <rPr>
        <sz val="11"/>
        <rFont val="ＭＳ Ｐゴシック"/>
        <family val="3"/>
        <charset val="128"/>
      </rPr>
      <t>(企業実習で使用する教科書を含む)を記入してください。</t>
    </r>
    <rPh sb="1" eb="3">
      <t>ジョウキ</t>
    </rPh>
    <rPh sb="9" eb="11">
      <t>ジュコウ</t>
    </rPh>
    <rPh sb="11" eb="12">
      <t>シャ</t>
    </rPh>
    <rPh sb="13" eb="15">
      <t>ヒヨウ</t>
    </rPh>
    <rPh sb="15" eb="17">
      <t>フタン</t>
    </rPh>
    <rPh sb="18" eb="20">
      <t>ハッセイ</t>
    </rPh>
    <rPh sb="22" eb="23">
      <t>スベ</t>
    </rPh>
    <rPh sb="25" eb="28">
      <t>キョウカショ</t>
    </rPh>
    <rPh sb="26" eb="27">
      <t>カ</t>
    </rPh>
    <rPh sb="27" eb="28">
      <t>ショ</t>
    </rPh>
    <rPh sb="29" eb="31">
      <t>キギョウ</t>
    </rPh>
    <rPh sb="31" eb="33">
      <t>ジッシュウ</t>
    </rPh>
    <rPh sb="34" eb="36">
      <t>シヨウ</t>
    </rPh>
    <rPh sb="38" eb="41">
      <t>キョウカショ</t>
    </rPh>
    <rPh sb="42" eb="43">
      <t>フク</t>
    </rPh>
    <rPh sb="46" eb="48">
      <t>キニュウ</t>
    </rPh>
    <phoneticPr fontId="9"/>
  </si>
  <si>
    <r>
      <t>※上記については、教科書以外で受講者の費用負担が発生する全ての内容</t>
    </r>
    <r>
      <rPr>
        <sz val="11"/>
        <rFont val="ＭＳ Ｐゴシック"/>
        <family val="3"/>
        <charset val="128"/>
      </rPr>
      <t>（職場見学・職場体験・企業実習における交通費等を含む）を記入してください。</t>
    </r>
    <rPh sb="1" eb="3">
      <t>ジョウキ</t>
    </rPh>
    <rPh sb="9" eb="12">
      <t>キョウカショ</t>
    </rPh>
    <rPh sb="12" eb="14">
      <t>イガイ</t>
    </rPh>
    <rPh sb="15" eb="17">
      <t>ジュコウ</t>
    </rPh>
    <rPh sb="17" eb="18">
      <t>シャ</t>
    </rPh>
    <rPh sb="19" eb="21">
      <t>ヒヨウ</t>
    </rPh>
    <rPh sb="21" eb="23">
      <t>フタン</t>
    </rPh>
    <rPh sb="24" eb="26">
      <t>ハッセイ</t>
    </rPh>
    <rPh sb="28" eb="29">
      <t>スベ</t>
    </rPh>
    <rPh sb="31" eb="33">
      <t>ナイヨウ</t>
    </rPh>
    <rPh sb="34" eb="36">
      <t>ショクバ</t>
    </rPh>
    <rPh sb="36" eb="38">
      <t>ケンガク</t>
    </rPh>
    <rPh sb="39" eb="41">
      <t>ショクバ</t>
    </rPh>
    <rPh sb="41" eb="43">
      <t>タイケン</t>
    </rPh>
    <rPh sb="44" eb="46">
      <t>キギョウ</t>
    </rPh>
    <rPh sb="46" eb="48">
      <t>ジッシュウ</t>
    </rPh>
    <rPh sb="52" eb="56">
      <t>コウツウヒナド</t>
    </rPh>
    <rPh sb="57" eb="58">
      <t>フク</t>
    </rPh>
    <rPh sb="61" eb="63">
      <t>キニュウ</t>
    </rPh>
    <phoneticPr fontId="9"/>
  </si>
  <si>
    <r>
      <t>認定様式第</t>
    </r>
    <r>
      <rPr>
        <sz val="11"/>
        <rFont val="ＭＳ Ｐゴシック"/>
        <family val="3"/>
        <charset val="128"/>
      </rPr>
      <t>10号</t>
    </r>
    <phoneticPr fontId="9"/>
  </si>
  <si>
    <t>　　　  の内容を遵守すること。</t>
    <phoneticPr fontId="9"/>
  </si>
  <si>
    <t>認定様式第２号</t>
    <phoneticPr fontId="9"/>
  </si>
  <si>
    <t>　　　　年　　　　月　　　　日</t>
    <rPh sb="4" eb="5">
      <t>ネン</t>
    </rPh>
    <rPh sb="9" eb="10">
      <t>ツキ</t>
    </rPh>
    <rPh sb="14" eb="15">
      <t>ヒ</t>
    </rPh>
    <phoneticPr fontId="92"/>
  </si>
  <si>
    <t>　 　年 　　月 　　日</t>
    <rPh sb="3" eb="4">
      <t>ネン</t>
    </rPh>
    <rPh sb="7" eb="8">
      <t>ツキ</t>
    </rPh>
    <rPh sb="11" eb="12">
      <t>ヒ</t>
    </rPh>
    <phoneticPr fontId="92"/>
  </si>
  <si>
    <t xml:space="preserve">   　年 　　月 　　日</t>
    <rPh sb="4" eb="5">
      <t>ネン</t>
    </rPh>
    <rPh sb="8" eb="9">
      <t>ツキ</t>
    </rPh>
    <rPh sb="12" eb="13">
      <t>ヒ</t>
    </rPh>
    <phoneticPr fontId="92"/>
  </si>
  <si>
    <t>認定様式第7の3号</t>
    <phoneticPr fontId="9"/>
  </si>
  <si>
    <t>認定様式第7の1号（表面）</t>
    <rPh sb="10" eb="11">
      <t>オモテ</t>
    </rPh>
    <rPh sb="11" eb="12">
      <t>メン</t>
    </rPh>
    <phoneticPr fontId="9"/>
  </si>
  <si>
    <r>
      <t>※　　２の「指導（等）業務の経験の期間」欄について、様式第７の</t>
    </r>
    <r>
      <rPr>
        <sz val="11"/>
        <color rgb="FF0000FF"/>
        <rFont val="ＭＳ Ｐゴシック"/>
        <family val="3"/>
        <charset val="128"/>
        <scheme val="major"/>
      </rPr>
      <t>１</t>
    </r>
    <r>
      <rPr>
        <sz val="11"/>
        <rFont val="ＭＳ Ｐゴシック"/>
        <family val="3"/>
        <charset val="128"/>
        <scheme val="major"/>
      </rPr>
      <t>号の裏面の「求職者支援訓練の講師として認められる類型」のうち、類型４に該当する場合には、「指導等業務の経験」とは異なり、あくまで講師</t>
    </r>
    <r>
      <rPr>
        <sz val="11"/>
        <rFont val="ＭＳ Ｐゴシック"/>
        <family val="3"/>
        <charset val="128"/>
      </rPr>
      <t>または助手と</t>
    </r>
    <rPh sb="96" eb="98">
      <t>コウシ</t>
    </rPh>
    <rPh sb="101" eb="103">
      <t>ジョシュ</t>
    </rPh>
    <phoneticPr fontId="9"/>
  </si>
  <si>
    <t>第7の３号</t>
    <rPh sb="0" eb="1">
      <t>ダイ</t>
    </rPh>
    <rPh sb="4" eb="5">
      <t>ゴウ</t>
    </rPh>
    <phoneticPr fontId="8"/>
  </si>
  <si>
    <t>選定における加点要素確認表（実績枠）</t>
    <rPh sb="0" eb="2">
      <t>センテイ</t>
    </rPh>
    <rPh sb="6" eb="8">
      <t>カテン</t>
    </rPh>
    <rPh sb="8" eb="10">
      <t>ヨウソ</t>
    </rPh>
    <rPh sb="10" eb="13">
      <t>カクニンヒョウ</t>
    </rPh>
    <rPh sb="14" eb="16">
      <t>ジッセキ</t>
    </rPh>
    <rPh sb="16" eb="17">
      <t>ワク</t>
    </rPh>
    <phoneticPr fontId="9"/>
  </si>
  <si>
    <t>✔</t>
    <phoneticPr fontId="9"/>
  </si>
  <si>
    <t>証明書類</t>
    <rPh sb="0" eb="2">
      <t>ショウメイ</t>
    </rPh>
    <rPh sb="2" eb="4">
      <t>ショルイ</t>
    </rPh>
    <phoneticPr fontId="9"/>
  </si>
  <si>
    <t>職務経歴書(認定様式第7の3号含む)</t>
    <rPh sb="0" eb="2">
      <t>ショクム</t>
    </rPh>
    <rPh sb="2" eb="5">
      <t>ケイレキショ</t>
    </rPh>
    <rPh sb="6" eb="8">
      <t>ニンテイ</t>
    </rPh>
    <rPh sb="8" eb="10">
      <t>ヨウシキ</t>
    </rPh>
    <rPh sb="10" eb="11">
      <t>ダイ</t>
    </rPh>
    <rPh sb="14" eb="15">
      <t>ゴウ</t>
    </rPh>
    <rPh sb="15" eb="16">
      <t>フク</t>
    </rPh>
    <phoneticPr fontId="9"/>
  </si>
  <si>
    <t>資格・免許証</t>
    <rPh sb="0" eb="2">
      <t>シカク</t>
    </rPh>
    <rPh sb="3" eb="6">
      <t>メンキョショウ</t>
    </rPh>
    <phoneticPr fontId="9"/>
  </si>
  <si>
    <t>その他</t>
    <rPh sb="2" eb="3">
      <t>ホカ</t>
    </rPh>
    <phoneticPr fontId="9"/>
  </si>
  <si>
    <t>ハローワーク来所日①</t>
    <rPh sb="6" eb="8">
      <t>ライショ</t>
    </rPh>
    <rPh sb="8" eb="9">
      <t>ヒ</t>
    </rPh>
    <phoneticPr fontId="9"/>
  </si>
  <si>
    <t>ハローワーク来所日②</t>
    <rPh sb="6" eb="8">
      <t>ライショ</t>
    </rPh>
    <rPh sb="8" eb="9">
      <t>ヒ</t>
    </rPh>
    <phoneticPr fontId="9"/>
  </si>
  <si>
    <t>***　時間</t>
    <rPh sb="4" eb="6">
      <t>ジカン</t>
    </rPh>
    <phoneticPr fontId="9"/>
  </si>
  <si>
    <t>勤務
形態</t>
    <rPh sb="0" eb="2">
      <t>キンム</t>
    </rPh>
    <rPh sb="3" eb="5">
      <t>ケイタイ</t>
    </rPh>
    <phoneticPr fontId="9"/>
  </si>
  <si>
    <t>選定における加点要素確認表（新規参入枠）</t>
    <rPh sb="0" eb="2">
      <t>センテイ</t>
    </rPh>
    <rPh sb="6" eb="8">
      <t>カテン</t>
    </rPh>
    <rPh sb="8" eb="10">
      <t>ヨウソ</t>
    </rPh>
    <rPh sb="10" eb="13">
      <t>カクニンヒョウ</t>
    </rPh>
    <rPh sb="14" eb="16">
      <t>シンキ</t>
    </rPh>
    <rPh sb="16" eb="18">
      <t>サンニュウ</t>
    </rPh>
    <rPh sb="18" eb="19">
      <t>ワク</t>
    </rPh>
    <phoneticPr fontId="9"/>
  </si>
  <si>
    <t>認定様式第14号</t>
    <phoneticPr fontId="9"/>
  </si>
  <si>
    <t>　 　⑤　講師（助手を除く。）ごとの添付書類（職務経歴書、資格・免許証等の写し）も併せて提出してください。</t>
    <rPh sb="5" eb="7">
      <t>コウシ</t>
    </rPh>
    <rPh sb="8" eb="10">
      <t>ジョシュ</t>
    </rPh>
    <rPh sb="11" eb="12">
      <t>ノゾ</t>
    </rPh>
    <rPh sb="18" eb="20">
      <t>テンプ</t>
    </rPh>
    <rPh sb="20" eb="22">
      <t>ショルイ</t>
    </rPh>
    <rPh sb="23" eb="25">
      <t>ショクム</t>
    </rPh>
    <rPh sb="25" eb="28">
      <t>ケイレキショ</t>
    </rPh>
    <rPh sb="29" eb="31">
      <t>シカク</t>
    </rPh>
    <rPh sb="32" eb="35">
      <t>メンキョショウ</t>
    </rPh>
    <rPh sb="35" eb="36">
      <t>トウ</t>
    </rPh>
    <rPh sb="37" eb="38">
      <t>ウツ</t>
    </rPh>
    <rPh sb="41" eb="42">
      <t>アワ</t>
    </rPh>
    <rPh sb="44" eb="46">
      <t>テイシュツ</t>
    </rPh>
    <phoneticPr fontId="9"/>
  </si>
  <si>
    <t>最終行</t>
  </si>
  <si>
    <t>最終行</t>
    <rPh sb="0" eb="3">
      <t>サイシュウギョウ</t>
    </rPh>
    <phoneticPr fontId="9"/>
  </si>
  <si>
    <t>№</t>
    <phoneticPr fontId="9"/>
  </si>
  <si>
    <t>第２号</t>
    <phoneticPr fontId="9"/>
  </si>
  <si>
    <t>第３号</t>
    <phoneticPr fontId="9"/>
  </si>
  <si>
    <t>第４号</t>
    <phoneticPr fontId="9"/>
  </si>
  <si>
    <t>第５号</t>
    <phoneticPr fontId="9"/>
  </si>
  <si>
    <t>第６号</t>
    <phoneticPr fontId="9"/>
  </si>
  <si>
    <t>日別計画表</t>
    <phoneticPr fontId="9"/>
  </si>
  <si>
    <t>第８号</t>
    <phoneticPr fontId="9"/>
  </si>
  <si>
    <t>第９号</t>
    <phoneticPr fontId="9"/>
  </si>
  <si>
    <t>第１０号</t>
    <phoneticPr fontId="9"/>
  </si>
  <si>
    <t>企業実習先一覧</t>
    <phoneticPr fontId="9"/>
  </si>
  <si>
    <t>第１２号</t>
    <phoneticPr fontId="9"/>
  </si>
  <si>
    <t>－</t>
    <phoneticPr fontId="9"/>
  </si>
  <si>
    <t>　１　訓練実施場所及び事務室が使用可能であることが確認できる書類</t>
    <rPh sb="3" eb="5">
      <t>クンレン</t>
    </rPh>
    <rPh sb="5" eb="7">
      <t>ジッシ</t>
    </rPh>
    <rPh sb="7" eb="9">
      <t>バショ</t>
    </rPh>
    <rPh sb="9" eb="10">
      <t>オヨ</t>
    </rPh>
    <rPh sb="11" eb="14">
      <t>ジムシツ</t>
    </rPh>
    <rPh sb="15" eb="17">
      <t>シヨウ</t>
    </rPh>
    <rPh sb="17" eb="19">
      <t>カノウ</t>
    </rPh>
    <rPh sb="25" eb="27">
      <t>カクニン</t>
    </rPh>
    <rPh sb="30" eb="32">
      <t>ショルイ</t>
    </rPh>
    <phoneticPr fontId="9"/>
  </si>
  <si>
    <t>～</t>
    <phoneticPr fontId="9"/>
  </si>
  <si>
    <t>　２　訓練実施施設(教室・実習室)及び事務室の平面図</t>
    <rPh sb="3" eb="5">
      <t>クンレン</t>
    </rPh>
    <rPh sb="5" eb="7">
      <t>ジッシ</t>
    </rPh>
    <rPh sb="7" eb="9">
      <t>シセツ</t>
    </rPh>
    <rPh sb="10" eb="12">
      <t>キョウシツ</t>
    </rPh>
    <rPh sb="13" eb="16">
      <t>ジッシュウシツ</t>
    </rPh>
    <rPh sb="17" eb="18">
      <t>オヨ</t>
    </rPh>
    <rPh sb="19" eb="22">
      <t>ジムシツ</t>
    </rPh>
    <rPh sb="23" eb="26">
      <t>ヘイメンズ</t>
    </rPh>
    <phoneticPr fontId="9"/>
  </si>
  <si>
    <t>　３　加入予定の保険に関するリーフレット等</t>
    <rPh sb="8" eb="10">
      <t>ホケン</t>
    </rPh>
    <phoneticPr fontId="9"/>
  </si>
  <si>
    <t>提出済みの書類</t>
    <phoneticPr fontId="9"/>
  </si>
  <si>
    <t>　４　事業実績を確認できる書類</t>
    <rPh sb="3" eb="5">
      <t>ジギョウ</t>
    </rPh>
    <rPh sb="5" eb="7">
      <t>ジッセキ</t>
    </rPh>
    <rPh sb="8" eb="10">
      <t>カクニン</t>
    </rPh>
    <rPh sb="13" eb="15">
      <t>ショルイ</t>
    </rPh>
    <phoneticPr fontId="9"/>
  </si>
  <si>
    <t>　５　代表者氏名・役員一覧</t>
    <rPh sb="3" eb="6">
      <t>ダイヒョウシャ</t>
    </rPh>
    <rPh sb="6" eb="8">
      <t>シメイ</t>
    </rPh>
    <rPh sb="9" eb="11">
      <t>ヤクイン</t>
    </rPh>
    <rPh sb="11" eb="13">
      <t>イチラン</t>
    </rPh>
    <phoneticPr fontId="9"/>
  </si>
  <si>
    <t>　６　雇用保険適用事業所設置届又は事業主事業所各種変更届の事業主控</t>
    <rPh sb="3" eb="5">
      <t>コヨウ</t>
    </rPh>
    <rPh sb="5" eb="7">
      <t>ホケン</t>
    </rPh>
    <rPh sb="7" eb="9">
      <t>テキヨウ</t>
    </rPh>
    <rPh sb="9" eb="12">
      <t>ジギョウショ</t>
    </rPh>
    <rPh sb="12" eb="14">
      <t>セッチ</t>
    </rPh>
    <rPh sb="14" eb="15">
      <t>トドケ</t>
    </rPh>
    <rPh sb="15" eb="16">
      <t>マタ</t>
    </rPh>
    <rPh sb="17" eb="20">
      <t>ジギョウヌシ</t>
    </rPh>
    <rPh sb="20" eb="23">
      <t>ジギョウショ</t>
    </rPh>
    <rPh sb="23" eb="25">
      <t>カクシュ</t>
    </rPh>
    <rPh sb="25" eb="28">
      <t>ヘンコウトドケ</t>
    </rPh>
    <rPh sb="29" eb="32">
      <t>ジギョウヌシ</t>
    </rPh>
    <rPh sb="32" eb="33">
      <t>ヒカエ</t>
    </rPh>
    <phoneticPr fontId="9"/>
  </si>
  <si>
    <t>修了証書(写)、修了証明書(写)、受講証明書(写)</t>
    <rPh sb="0" eb="2">
      <t>シュウリョウ</t>
    </rPh>
    <rPh sb="2" eb="4">
      <t>ショウショ</t>
    </rPh>
    <rPh sb="5" eb="6">
      <t>ウツ</t>
    </rPh>
    <rPh sb="8" eb="10">
      <t>シュウリョウ</t>
    </rPh>
    <rPh sb="10" eb="13">
      <t>ショウメイショ</t>
    </rPh>
    <rPh sb="14" eb="15">
      <t>ウツ</t>
    </rPh>
    <rPh sb="17" eb="19">
      <t>ジュコウ</t>
    </rPh>
    <rPh sb="19" eb="22">
      <t>ショウメイショ</t>
    </rPh>
    <rPh sb="23" eb="24">
      <t>ウツ</t>
    </rPh>
    <phoneticPr fontId="9"/>
  </si>
  <si>
    <t>自己診断表(写)</t>
    <rPh sb="0" eb="5">
      <t>ジコシンダンヒョウ</t>
    </rPh>
    <rPh sb="6" eb="7">
      <t>ウツ</t>
    </rPh>
    <phoneticPr fontId="9"/>
  </si>
  <si>
    <t>自ら所有する訓練実施場所を使用する場合の必要書類
（不動産登記簿謄本（写）等）</t>
    <phoneticPr fontId="9"/>
  </si>
  <si>
    <t>講師の類型に該当することを証明する書類
・職務経歴書等
・経歴等確認書（認定様式第７の３号）
・資格、免許</t>
    <rPh sb="3" eb="5">
      <t>ルイケイ</t>
    </rPh>
    <rPh sb="6" eb="8">
      <t>ガイトウ</t>
    </rPh>
    <rPh sb="13" eb="15">
      <t>ショウメイ</t>
    </rPh>
    <rPh sb="17" eb="19">
      <t>ショルイ</t>
    </rPh>
    <rPh sb="21" eb="23">
      <t>ショクム</t>
    </rPh>
    <rPh sb="23" eb="26">
      <t>ケイレキショ</t>
    </rPh>
    <rPh sb="26" eb="27">
      <t>トウ</t>
    </rPh>
    <rPh sb="48" eb="50">
      <t>シカク</t>
    </rPh>
    <rPh sb="51" eb="53">
      <t>メンキョ</t>
    </rPh>
    <phoneticPr fontId="9"/>
  </si>
  <si>
    <t>職業訓練サービスガイドライン適合事業所認定の認定証（写）</t>
    <rPh sb="0" eb="2">
      <t>ショクギョウ</t>
    </rPh>
    <rPh sb="2" eb="4">
      <t>クンレン</t>
    </rPh>
    <rPh sb="14" eb="16">
      <t>テキゴウ</t>
    </rPh>
    <rPh sb="16" eb="19">
      <t>ジギョウショ</t>
    </rPh>
    <rPh sb="19" eb="21">
      <t>ニンテイ</t>
    </rPh>
    <rPh sb="22" eb="25">
      <t>ニンテイショウ</t>
    </rPh>
    <rPh sb="26" eb="27">
      <t>シャ</t>
    </rPh>
    <phoneticPr fontId="9"/>
  </si>
  <si>
    <t>　（２）認定を受けようとする訓練科について、別に定める求職者支援法に基づく職業訓練の認定基準</t>
    <rPh sb="16" eb="17">
      <t>カ</t>
    </rPh>
    <rPh sb="22" eb="23">
      <t>ベツ</t>
    </rPh>
    <rPh sb="24" eb="25">
      <t>サダ</t>
    </rPh>
    <rPh sb="27" eb="29">
      <t>キュウショク</t>
    </rPh>
    <rPh sb="29" eb="30">
      <t>シャ</t>
    </rPh>
    <rPh sb="30" eb="32">
      <t>シエン</t>
    </rPh>
    <rPh sb="32" eb="33">
      <t>ホウ</t>
    </rPh>
    <rPh sb="34" eb="35">
      <t>モト</t>
    </rPh>
    <rPh sb="37" eb="39">
      <t>ショクギョウ</t>
    </rPh>
    <rPh sb="39" eb="41">
      <t>クンレン</t>
    </rPh>
    <phoneticPr fontId="9"/>
  </si>
  <si>
    <t>　　認定様式第７の１号「講師一覧」にて確認</t>
    <rPh sb="2" eb="4">
      <t>ニンテイ</t>
    </rPh>
    <rPh sb="4" eb="6">
      <t>ヨウシキ</t>
    </rPh>
    <rPh sb="6" eb="7">
      <t>ダイ</t>
    </rPh>
    <rPh sb="10" eb="11">
      <t>ゴウ</t>
    </rPh>
    <rPh sb="12" eb="14">
      <t>コウシ</t>
    </rPh>
    <rPh sb="14" eb="16">
      <t>イチラン</t>
    </rPh>
    <rPh sb="19" eb="21">
      <t>カクニン</t>
    </rPh>
    <phoneticPr fontId="9"/>
  </si>
  <si>
    <r>
      <t>※　　１から</t>
    </r>
    <r>
      <rPr>
        <sz val="11"/>
        <rFont val="ＭＳ Ｐゴシック"/>
        <family val="3"/>
        <charset val="128"/>
      </rPr>
      <t>２については、講師一覧（認定様式第７の１号）の裏面「求職者支援訓練を担当する講師が満たすべき認定基準について」のいずれかの類型に該当することが分かる内容を記入してください。</t>
    </r>
    <rPh sb="13" eb="15">
      <t>コウシ</t>
    </rPh>
    <rPh sb="15" eb="17">
      <t>イチラン</t>
    </rPh>
    <rPh sb="18" eb="20">
      <t>ニンテイ</t>
    </rPh>
    <rPh sb="20" eb="22">
      <t>ヨウシキ</t>
    </rPh>
    <rPh sb="22" eb="23">
      <t>ダイ</t>
    </rPh>
    <rPh sb="26" eb="27">
      <t>ゴウ</t>
    </rPh>
    <rPh sb="29" eb="31">
      <t>リメン</t>
    </rPh>
    <rPh sb="67" eb="69">
      <t>ルイケイ</t>
    </rPh>
    <rPh sb="70" eb="72">
      <t>ガイトウ</t>
    </rPh>
    <rPh sb="77" eb="78">
      <t>ワ</t>
    </rPh>
    <rPh sb="80" eb="82">
      <t>ナイヨウ</t>
    </rPh>
    <rPh sb="83" eb="85">
      <t>キニュウ</t>
    </rPh>
    <phoneticPr fontId="9"/>
  </si>
  <si>
    <t>訓練期間中に次の①から⑩の就職支援を行うこと＜①～⑥は必須＞　実施する項目の実施時期に○をつけてください。</t>
    <rPh sb="0" eb="2">
      <t>クンレン</t>
    </rPh>
    <rPh sb="2" eb="4">
      <t>キカン</t>
    </rPh>
    <rPh sb="4" eb="5">
      <t>ナカ</t>
    </rPh>
    <rPh sb="6" eb="7">
      <t>ツギ</t>
    </rPh>
    <rPh sb="31" eb="33">
      <t>ジッシ</t>
    </rPh>
    <rPh sb="38" eb="40">
      <t>ジッシ</t>
    </rPh>
    <rPh sb="40" eb="42">
      <t>ジキ</t>
    </rPh>
    <phoneticPr fontId="9"/>
  </si>
  <si>
    <t>令和○年 4  月 20 日（月）　～　令和○年 5 月 19 日（火）</t>
    <rPh sb="0" eb="1">
      <t>レイ</t>
    </rPh>
    <rPh sb="1" eb="2">
      <t>カズ</t>
    </rPh>
    <rPh sb="3" eb="4">
      <t>ネン</t>
    </rPh>
    <rPh sb="4" eb="5">
      <t>ヘイネン</t>
    </rPh>
    <rPh sb="8" eb="9">
      <t>ガツ</t>
    </rPh>
    <rPh sb="13" eb="14">
      <t>ヒ</t>
    </rPh>
    <rPh sb="15" eb="16">
      <t>ゲツ</t>
    </rPh>
    <rPh sb="20" eb="21">
      <t>レイ</t>
    </rPh>
    <rPh sb="21" eb="22">
      <t>カズ</t>
    </rPh>
    <rPh sb="23" eb="24">
      <t>ネン</t>
    </rPh>
    <rPh sb="24" eb="25">
      <t>ヘイネン</t>
    </rPh>
    <rPh sb="27" eb="28">
      <t>ガツ</t>
    </rPh>
    <rPh sb="32" eb="33">
      <t>ヒ</t>
    </rPh>
    <rPh sb="34" eb="35">
      <t>ヒ</t>
    </rPh>
    <phoneticPr fontId="9"/>
  </si>
  <si>
    <t>令和○年 5  月 20 日（水）　～　令和○年 6 月 19 日（金）</t>
    <rPh sb="0" eb="1">
      <t>レイ</t>
    </rPh>
    <rPh sb="1" eb="2">
      <t>カズ</t>
    </rPh>
    <rPh sb="3" eb="4">
      <t>ネン</t>
    </rPh>
    <rPh sb="4" eb="5">
      <t>ヘイネン</t>
    </rPh>
    <rPh sb="8" eb="9">
      <t>ガツ</t>
    </rPh>
    <rPh sb="13" eb="14">
      <t>ヒ</t>
    </rPh>
    <rPh sb="15" eb="16">
      <t>ミズ</t>
    </rPh>
    <rPh sb="20" eb="22">
      <t>レイワ</t>
    </rPh>
    <rPh sb="23" eb="24">
      <t>ネン</t>
    </rPh>
    <rPh sb="27" eb="28">
      <t>ガツ</t>
    </rPh>
    <rPh sb="32" eb="33">
      <t>ヒ</t>
    </rPh>
    <rPh sb="34" eb="35">
      <t>キン</t>
    </rPh>
    <phoneticPr fontId="9"/>
  </si>
  <si>
    <t xml:space="preserve"> 令和○年 6  月 20 日（土）　～　令和○年 7 月 17 日（金 ）</t>
    <rPh sb="1" eb="2">
      <t>レイ</t>
    </rPh>
    <rPh sb="2" eb="3">
      <t>カズ</t>
    </rPh>
    <rPh sb="4" eb="5">
      <t>ネン</t>
    </rPh>
    <rPh sb="5" eb="6">
      <t>ヘイネン</t>
    </rPh>
    <rPh sb="9" eb="10">
      <t>ガツ</t>
    </rPh>
    <rPh sb="14" eb="15">
      <t>ヒ</t>
    </rPh>
    <rPh sb="16" eb="17">
      <t>ド</t>
    </rPh>
    <rPh sb="21" eb="22">
      <t>レイ</t>
    </rPh>
    <rPh sb="22" eb="23">
      <t>カズ</t>
    </rPh>
    <rPh sb="24" eb="25">
      <t>ネン</t>
    </rPh>
    <rPh sb="25" eb="26">
      <t>ヘイネン</t>
    </rPh>
    <rPh sb="28" eb="29">
      <t>ガツ</t>
    </rPh>
    <rPh sb="33" eb="34">
      <t>ヒ</t>
    </rPh>
    <rPh sb="35" eb="36">
      <t>キン</t>
    </rPh>
    <phoneticPr fontId="9"/>
  </si>
  <si>
    <t>令和○年4月30日</t>
    <rPh sb="0" eb="2">
      <t>レイワ</t>
    </rPh>
    <rPh sb="3" eb="4">
      <t>ネン</t>
    </rPh>
    <rPh sb="5" eb="6">
      <t>ガツ</t>
    </rPh>
    <rPh sb="8" eb="9">
      <t>ニチ</t>
    </rPh>
    <phoneticPr fontId="9"/>
  </si>
  <si>
    <t>令和○年5月29日</t>
    <rPh sb="0" eb="2">
      <t>レイワ</t>
    </rPh>
    <rPh sb="3" eb="4">
      <t>ネン</t>
    </rPh>
    <rPh sb="5" eb="6">
      <t>ガツ</t>
    </rPh>
    <rPh sb="8" eb="9">
      <t>ニチ</t>
    </rPh>
    <phoneticPr fontId="9"/>
  </si>
  <si>
    <t>令和○年7月16日</t>
    <rPh sb="0" eb="2">
      <t>レイワ</t>
    </rPh>
    <rPh sb="3" eb="4">
      <t>ネン</t>
    </rPh>
    <rPh sb="5" eb="6">
      <t>ガツ</t>
    </rPh>
    <rPh sb="8" eb="9">
      <t>ニチ</t>
    </rPh>
    <phoneticPr fontId="9"/>
  </si>
  <si>
    <t>令和○年5月22日</t>
    <rPh sb="0" eb="2">
      <t>レイワ</t>
    </rPh>
    <rPh sb="3" eb="4">
      <t>ネン</t>
    </rPh>
    <rPh sb="5" eb="6">
      <t>ガツ</t>
    </rPh>
    <rPh sb="8" eb="9">
      <t>ニチ</t>
    </rPh>
    <phoneticPr fontId="9"/>
  </si>
  <si>
    <t>令和○年6月25日</t>
    <rPh sb="0" eb="2">
      <t>レイワ</t>
    </rPh>
    <rPh sb="3" eb="4">
      <t>ネン</t>
    </rPh>
    <rPh sb="5" eb="6">
      <t>ガツ</t>
    </rPh>
    <rPh sb="8" eb="9">
      <t>ニチ</t>
    </rPh>
    <phoneticPr fontId="9"/>
  </si>
  <si>
    <t>令和　　年　　月　　日現在</t>
    <rPh sb="0" eb="2">
      <t>レイワ</t>
    </rPh>
    <phoneticPr fontId="9"/>
  </si>
  <si>
    <t>　職業訓練の実施等による特定求職者の就職の支援に関する法律施行規則第1条の規定により、下
記のとおり職業訓練の認定を申請します。</t>
    <rPh sb="1" eb="3">
      <t>ショクギョウ</t>
    </rPh>
    <rPh sb="3" eb="5">
      <t>クンレン</t>
    </rPh>
    <rPh sb="6" eb="8">
      <t>ジッシ</t>
    </rPh>
    <rPh sb="8" eb="9">
      <t>トウ</t>
    </rPh>
    <rPh sb="12" eb="14">
      <t>トクテイ</t>
    </rPh>
    <rPh sb="14" eb="16">
      <t>キュウショク</t>
    </rPh>
    <rPh sb="16" eb="17">
      <t>シャ</t>
    </rPh>
    <rPh sb="18" eb="20">
      <t>シュウショク</t>
    </rPh>
    <rPh sb="21" eb="23">
      <t>シエン</t>
    </rPh>
    <rPh sb="24" eb="25">
      <t>カン</t>
    </rPh>
    <rPh sb="27" eb="29">
      <t>ホウリツ</t>
    </rPh>
    <rPh sb="29" eb="31">
      <t>シコウ</t>
    </rPh>
    <rPh sb="31" eb="33">
      <t>キソク</t>
    </rPh>
    <rPh sb="33" eb="34">
      <t>ダイ</t>
    </rPh>
    <rPh sb="35" eb="36">
      <t>ジョウ</t>
    </rPh>
    <rPh sb="37" eb="39">
      <t>キテイ</t>
    </rPh>
    <rPh sb="43" eb="44">
      <t>シタ</t>
    </rPh>
    <rPh sb="45" eb="46">
      <t>キ</t>
    </rPh>
    <rPh sb="50" eb="52">
      <t>ショクギョウ</t>
    </rPh>
    <rPh sb="52" eb="54">
      <t>クンレン</t>
    </rPh>
    <rPh sb="55" eb="57">
      <t>ニンテイ</t>
    </rPh>
    <phoneticPr fontId="9"/>
  </si>
  <si>
    <t>講　師　一　覧</t>
    <phoneticPr fontId="9"/>
  </si>
  <si>
    <t>Ｎｏ</t>
    <phoneticPr fontId="9"/>
  </si>
  <si>
    <t>受理番号</t>
    <phoneticPr fontId="9"/>
  </si>
  <si>
    <t>注) ①　「勤務形態」の欄は、訓練実施機関の雇用保険の被保険者となっている者を｢常勤」、それ以外の者を「非常勤」としてください。</t>
    <rPh sb="6" eb="8">
      <t>キンム</t>
    </rPh>
    <rPh sb="8" eb="10">
      <t>ケイタイ</t>
    </rPh>
    <rPh sb="12" eb="13">
      <t>ラン</t>
    </rPh>
    <rPh sb="15" eb="17">
      <t>クンレン</t>
    </rPh>
    <rPh sb="17" eb="19">
      <t>ジッシ</t>
    </rPh>
    <rPh sb="19" eb="21">
      <t>キカン</t>
    </rPh>
    <phoneticPr fontId="9"/>
  </si>
  <si>
    <t>　　 ②  「担当科目」の欄には、担当する科目名を全て記入してください。なお、提出する際は、認定様式第５号「訓練カリキュラム」の訓練内容に記載した科目を全て網羅して</t>
    <rPh sb="7" eb="9">
      <t>タントウ</t>
    </rPh>
    <rPh sb="9" eb="10">
      <t>カ</t>
    </rPh>
    <rPh sb="10" eb="11">
      <t>モク</t>
    </rPh>
    <rPh sb="13" eb="14">
      <t>ラン</t>
    </rPh>
    <rPh sb="17" eb="19">
      <t>タントウ</t>
    </rPh>
    <rPh sb="21" eb="23">
      <t>カモク</t>
    </rPh>
    <rPh sb="23" eb="24">
      <t>メイ</t>
    </rPh>
    <rPh sb="25" eb="26">
      <t>スベ</t>
    </rPh>
    <rPh sb="27" eb="29">
      <t>キニュウ</t>
    </rPh>
    <rPh sb="39" eb="41">
      <t>テイシュツ</t>
    </rPh>
    <rPh sb="43" eb="44">
      <t>サイ</t>
    </rPh>
    <rPh sb="46" eb="48">
      <t>ニンテイ</t>
    </rPh>
    <rPh sb="48" eb="50">
      <t>ヨウシキ</t>
    </rPh>
    <rPh sb="50" eb="51">
      <t>ダイ</t>
    </rPh>
    <rPh sb="52" eb="53">
      <t>ゴウ</t>
    </rPh>
    <rPh sb="54" eb="56">
      <t>クンレン</t>
    </rPh>
    <phoneticPr fontId="9"/>
  </si>
  <si>
    <t xml:space="preserve">       いることを確認してください。</t>
    <phoneticPr fontId="9"/>
  </si>
  <si>
    <t>　　 ③　「類型」の欄には、裏面の「求職者支援訓練の講師として認められる類型」のうち該当する番号を記入してください。</t>
    <rPh sb="6" eb="8">
      <t>ルイケイ</t>
    </rPh>
    <rPh sb="10" eb="11">
      <t>ラン</t>
    </rPh>
    <phoneticPr fontId="9"/>
  </si>
  <si>
    <t>　　　※　求職者支援訓練の講師を担当する講師については、認定基準４、（１１）「講師」の要件に適合する必要があります。</t>
    <phoneticPr fontId="9"/>
  </si>
  <si>
    <t>　　　　　（具体的には、裏面の「講師として認められる類型」のいずれかに適合することが必要です。）</t>
    <phoneticPr fontId="9"/>
  </si>
  <si>
    <t>　　　※　記入した類型に該当することを証明する職務経歴書、資格・免許証等の写しを併せて提出してください。</t>
    <phoneticPr fontId="9"/>
  </si>
  <si>
    <t>　　　　　　（「講師として認められる類型」に該当すると判断した職務経歴書上の記載箇所に下線を引いてください。）</t>
    <phoneticPr fontId="9"/>
  </si>
  <si>
    <t>　　　　　　なお、講師が職務経歴書を作成していない場合や職務経歴書の記載内容だけでは「求職者支援訓練の講師として認められる類型」に適合することが確認できない</t>
    <phoneticPr fontId="9"/>
  </si>
  <si>
    <t>　　　　　場合には「講師の経歴等確認書（認定様式第７の３号）」を提出してください。　</t>
    <phoneticPr fontId="9"/>
  </si>
  <si>
    <t>　　 ④　実技にあっては、受講者15人を超えるときは講師を２人以上配置する必要がありますが、２人目以降の講師の代わりに助手を配置することが出来ます。</t>
    <rPh sb="5" eb="7">
      <t>ジツギ</t>
    </rPh>
    <rPh sb="55" eb="56">
      <t>カ</t>
    </rPh>
    <rPh sb="59" eb="61">
      <t>ジョシュ</t>
    </rPh>
    <rPh sb="62" eb="64">
      <t>ハイチ</t>
    </rPh>
    <rPh sb="69" eb="71">
      <t>デキ</t>
    </rPh>
    <phoneticPr fontId="9"/>
  </si>
  <si>
    <t>　　　　講師の代わりに配置する助手については、「助手」の欄に○印を記入してください。</t>
    <rPh sb="4" eb="6">
      <t>コウシ</t>
    </rPh>
    <rPh sb="7" eb="8">
      <t>カ</t>
    </rPh>
    <rPh sb="11" eb="13">
      <t>ハイチ</t>
    </rPh>
    <rPh sb="15" eb="17">
      <t>ジョシュ</t>
    </rPh>
    <rPh sb="24" eb="26">
      <t>ジョシュ</t>
    </rPh>
    <rPh sb="28" eb="29">
      <t>ラン</t>
    </rPh>
    <rPh sb="31" eb="32">
      <t>シルシ</t>
    </rPh>
    <rPh sb="33" eb="35">
      <t>キニュウ</t>
    </rPh>
    <phoneticPr fontId="9"/>
  </si>
  <si>
    <t>　　　　　　　　   　(注意事項)</t>
    <phoneticPr fontId="9"/>
  </si>
  <si>
    <t>　　　　　　　　　　   申請書等に虚偽の記載を行い又は偽りの証明を行うことにより、求職者支援訓練の認定を受けた場合は、労働局による認定取消等の可能性があります。</t>
    <rPh sb="66" eb="68">
      <t>ニンテイ</t>
    </rPh>
    <rPh sb="68" eb="69">
      <t>ト</t>
    </rPh>
    <rPh sb="69" eb="70">
      <t>ケ</t>
    </rPh>
    <rPh sb="70" eb="71">
      <t>ナド</t>
    </rPh>
    <rPh sb="72" eb="75">
      <t>カノウセイ</t>
    </rPh>
    <phoneticPr fontId="9"/>
  </si>
  <si>
    <t>　　　　   　　   　    なお、認定取消等となった場合、当該取消の日から起算して５年間又は永久に、当該都道府県又は全国において求職者支援訓練の認定を受けることが</t>
    <phoneticPr fontId="9"/>
  </si>
  <si>
    <t>　　　　　　　　　　　できませんのでご留意ください。</t>
    <phoneticPr fontId="9"/>
  </si>
  <si>
    <t>　７  訓練実施機関属性の分かる資料（他の添付書類で判別できない場合に限る）</t>
    <rPh sb="4" eb="6">
      <t>クンレン</t>
    </rPh>
    <rPh sb="6" eb="8">
      <t>ジッシ</t>
    </rPh>
    <rPh sb="8" eb="10">
      <t>キカン</t>
    </rPh>
    <rPh sb="10" eb="12">
      <t>ゾクセイ</t>
    </rPh>
    <rPh sb="13" eb="14">
      <t>ワ</t>
    </rPh>
    <rPh sb="16" eb="18">
      <t>シリョウ</t>
    </rPh>
    <rPh sb="19" eb="20">
      <t>タ</t>
    </rPh>
    <rPh sb="21" eb="23">
      <t>テンプ</t>
    </rPh>
    <rPh sb="23" eb="25">
      <t>ショルイ</t>
    </rPh>
    <rPh sb="26" eb="28">
      <t>ハンベツ</t>
    </rPh>
    <rPh sb="32" eb="34">
      <t>バアイ</t>
    </rPh>
    <rPh sb="35" eb="36">
      <t>カギ</t>
    </rPh>
    <phoneticPr fontId="9"/>
  </si>
  <si>
    <t>訓練実施機関属性の分かる資料（他の添付書類で判別できない場合に限る）</t>
    <rPh sb="0" eb="2">
      <t>クンレン</t>
    </rPh>
    <rPh sb="2" eb="4">
      <t>ジッシ</t>
    </rPh>
    <rPh sb="4" eb="6">
      <t>キカン</t>
    </rPh>
    <rPh sb="6" eb="8">
      <t>ゾクセイ</t>
    </rPh>
    <rPh sb="9" eb="10">
      <t>ワ</t>
    </rPh>
    <rPh sb="12" eb="14">
      <t>シリョウ</t>
    </rPh>
    <phoneticPr fontId="9"/>
  </si>
  <si>
    <t>FBB1G0202</t>
    <phoneticPr fontId="9"/>
  </si>
  <si>
    <t>訓練実施会場名</t>
    <rPh sb="0" eb="1">
      <t>クンレン</t>
    </rPh>
    <rPh sb="3" eb="5">
      <t>カイジョウ</t>
    </rPh>
    <rPh sb="5" eb="6">
      <t>メイ</t>
    </rPh>
    <phoneticPr fontId="9"/>
  </si>
  <si>
    <t>訓練実施会場郵便番号</t>
    <rPh sb="0" eb="2">
      <t>クンレン</t>
    </rPh>
    <rPh sb="4" eb="6">
      <t>カイジョウ</t>
    </rPh>
    <phoneticPr fontId="9"/>
  </si>
  <si>
    <t>訓練実施会場所在地１</t>
    <phoneticPr fontId="9"/>
  </si>
  <si>
    <t>訓練実施会場所在地２</t>
    <phoneticPr fontId="9"/>
  </si>
  <si>
    <t>担当者氏名</t>
    <rPh sb="0" eb="3">
      <t>タントウシャ</t>
    </rPh>
    <phoneticPr fontId="9"/>
  </si>
  <si>
    <t>担当者連絡先電話番号１</t>
    <rPh sb="0" eb="3">
      <t>タントウシャ</t>
    </rPh>
    <phoneticPr fontId="9"/>
  </si>
  <si>
    <t>担当者連絡先電話番号２</t>
    <phoneticPr fontId="9"/>
  </si>
  <si>
    <t>担当者連絡先電話番号３</t>
    <phoneticPr fontId="9"/>
  </si>
  <si>
    <t>担当者連絡先メールアドレス</t>
    <phoneticPr fontId="9"/>
  </si>
  <si>
    <t>05 介護・医療・福祉分野</t>
    <phoneticPr fontId="9"/>
  </si>
  <si>
    <t>４　訓練実施会場</t>
    <phoneticPr fontId="9"/>
  </si>
  <si>
    <t xml:space="preserve">
⑫
うち
実践コース又は公共職業訓練を受講中又は受講決定した者
※基礎コースのみ</t>
    <rPh sb="6" eb="8">
      <t>ジッセン</t>
    </rPh>
    <rPh sb="11" eb="12">
      <t>マタ</t>
    </rPh>
    <rPh sb="13" eb="15">
      <t>コウキョウ</t>
    </rPh>
    <rPh sb="15" eb="17">
      <t>ショクギョウ</t>
    </rPh>
    <rPh sb="17" eb="19">
      <t>クンレン</t>
    </rPh>
    <rPh sb="20" eb="23">
      <t>ジュコウチュウ</t>
    </rPh>
    <rPh sb="23" eb="24">
      <t>マタ</t>
    </rPh>
    <rPh sb="25" eb="27">
      <t>ジュコウ</t>
    </rPh>
    <rPh sb="27" eb="29">
      <t>ケッテイ</t>
    </rPh>
    <rPh sb="31" eb="32">
      <t>モノ</t>
    </rPh>
    <rPh sb="34" eb="36">
      <t>キソ</t>
    </rPh>
    <phoneticPr fontId="9"/>
  </si>
  <si>
    <t>　８　責任者及び苦情を処理する者を直接雇用していることが分かる書類</t>
    <rPh sb="3" eb="6">
      <t>セキニンシャ</t>
    </rPh>
    <rPh sb="6" eb="7">
      <t>オヨ</t>
    </rPh>
    <rPh sb="8" eb="10">
      <t>クジョウ</t>
    </rPh>
    <rPh sb="11" eb="13">
      <t>ショリ</t>
    </rPh>
    <rPh sb="15" eb="16">
      <t>モノ</t>
    </rPh>
    <rPh sb="17" eb="19">
      <t>チョクセツ</t>
    </rPh>
    <rPh sb="19" eb="21">
      <t>コヨウ</t>
    </rPh>
    <rPh sb="28" eb="29">
      <t>ワ</t>
    </rPh>
    <rPh sb="31" eb="33">
      <t>ショルイ</t>
    </rPh>
    <phoneticPr fontId="9"/>
  </si>
  <si>
    <t>　９　講師の類型に該当することを証明する書類</t>
    <rPh sb="3" eb="5">
      <t>コウシ</t>
    </rPh>
    <rPh sb="6" eb="8">
      <t>ルイケイ</t>
    </rPh>
    <rPh sb="9" eb="11">
      <t>ガイトウ</t>
    </rPh>
    <rPh sb="16" eb="18">
      <t>ショウメイ</t>
    </rPh>
    <rPh sb="20" eb="22">
      <t>ショルイ</t>
    </rPh>
    <phoneticPr fontId="9"/>
  </si>
  <si>
    <t>　１１　就職支援責任者を直接雇用していることが分かる書類</t>
    <rPh sb="4" eb="6">
      <t>シュウショク</t>
    </rPh>
    <rPh sb="6" eb="8">
      <t>シエン</t>
    </rPh>
    <rPh sb="8" eb="11">
      <t>セキニンシャ</t>
    </rPh>
    <rPh sb="12" eb="14">
      <t>チョクセツ</t>
    </rPh>
    <rPh sb="14" eb="16">
      <t>コヨウ</t>
    </rPh>
    <rPh sb="23" eb="24">
      <t>ワ</t>
    </rPh>
    <rPh sb="26" eb="28">
      <t>ショルイ</t>
    </rPh>
    <phoneticPr fontId="9"/>
  </si>
  <si>
    <t>　１２　オリエンテーション時に告知する事項の内容</t>
    <rPh sb="13" eb="14">
      <t>ジ</t>
    </rPh>
    <rPh sb="15" eb="17">
      <t>コクチ</t>
    </rPh>
    <rPh sb="19" eb="21">
      <t>ジコウ</t>
    </rPh>
    <rPh sb="22" eb="24">
      <t>ナイヨウ</t>
    </rPh>
    <phoneticPr fontId="9"/>
  </si>
  <si>
    <t>　１３　就職支援責任者が取得していた場合に加点となる資格等の確認ができる書類</t>
    <rPh sb="4" eb="6">
      <t>シュウショク</t>
    </rPh>
    <rPh sb="6" eb="8">
      <t>シエン</t>
    </rPh>
    <rPh sb="8" eb="11">
      <t>セキニンシャ</t>
    </rPh>
    <rPh sb="12" eb="14">
      <t>シュトク</t>
    </rPh>
    <rPh sb="18" eb="20">
      <t>バアイ</t>
    </rPh>
    <rPh sb="21" eb="23">
      <t>カテン</t>
    </rPh>
    <rPh sb="26" eb="28">
      <t>シカク</t>
    </rPh>
    <rPh sb="28" eb="29">
      <t>トウ</t>
    </rPh>
    <rPh sb="30" eb="32">
      <t>カクニン</t>
    </rPh>
    <rPh sb="36" eb="38">
      <t>ショルイ</t>
    </rPh>
    <phoneticPr fontId="9"/>
  </si>
  <si>
    <t>　１５　職業訓練サービスガイドライン研修修了証書等</t>
    <rPh sb="18" eb="20">
      <t>ケンシュウ</t>
    </rPh>
    <rPh sb="20" eb="22">
      <t>シュウリョウ</t>
    </rPh>
    <rPh sb="22" eb="24">
      <t>ショウショ</t>
    </rPh>
    <rPh sb="24" eb="25">
      <t>トウ</t>
    </rPh>
    <phoneticPr fontId="9"/>
  </si>
  <si>
    <t>　１６　職業訓練サービスガイドライン研修受講者（講師又は事務担当者の場合）を直接雇用していることが分かる書類</t>
    <rPh sb="4" eb="6">
      <t>ショクギョウ</t>
    </rPh>
    <rPh sb="6" eb="8">
      <t>クンレン</t>
    </rPh>
    <rPh sb="18" eb="20">
      <t>ケンシュウ</t>
    </rPh>
    <rPh sb="20" eb="23">
      <t>ジュコウシャ</t>
    </rPh>
    <rPh sb="24" eb="26">
      <t>コウシ</t>
    </rPh>
    <rPh sb="26" eb="27">
      <t>マタ</t>
    </rPh>
    <rPh sb="28" eb="30">
      <t>ジム</t>
    </rPh>
    <rPh sb="30" eb="33">
      <t>タントウシャ</t>
    </rPh>
    <rPh sb="34" eb="36">
      <t>バアイ</t>
    </rPh>
    <rPh sb="38" eb="40">
      <t>チョクセツ</t>
    </rPh>
    <rPh sb="40" eb="42">
      <t>コヨウ</t>
    </rPh>
    <rPh sb="49" eb="50">
      <t>ワ</t>
    </rPh>
    <rPh sb="52" eb="54">
      <t>ショルイ</t>
    </rPh>
    <phoneticPr fontId="9"/>
  </si>
  <si>
    <t>　１７　職業訓練サービスガイドラインに基づく自己診断表</t>
    <rPh sb="19" eb="20">
      <t>モト</t>
    </rPh>
    <rPh sb="22" eb="24">
      <t>ジコ</t>
    </rPh>
    <rPh sb="24" eb="27">
      <t>シンダンヒョウ</t>
    </rPh>
    <phoneticPr fontId="9"/>
  </si>
  <si>
    <t>　１８　職業訓練サービスガイドライン適合事業所認定の認定証</t>
    <rPh sb="4" eb="6">
      <t>ショクギョウ</t>
    </rPh>
    <rPh sb="6" eb="8">
      <t>クンレン</t>
    </rPh>
    <rPh sb="18" eb="20">
      <t>テキゴウ</t>
    </rPh>
    <rPh sb="20" eb="23">
      <t>ジギョウショ</t>
    </rPh>
    <rPh sb="23" eb="25">
      <t>ニンテイ</t>
    </rPh>
    <phoneticPr fontId="9"/>
  </si>
  <si>
    <t>訓練実施施設名</t>
    <rPh sb="0" eb="6">
      <t>クンレンジッシシセツ</t>
    </rPh>
    <rPh sb="6" eb="7">
      <t>メイ</t>
    </rPh>
    <phoneticPr fontId="9"/>
  </si>
  <si>
    <t>訓練コース番号</t>
    <rPh sb="0" eb="2">
      <t>クンレン</t>
    </rPh>
    <rPh sb="5" eb="7">
      <t>バンゴウ</t>
    </rPh>
    <phoneticPr fontId="92"/>
  </si>
  <si>
    <t>05 介護・医療・福祉分野</t>
    <phoneticPr fontId="9"/>
  </si>
  <si>
    <t>・いずれもサポート対象になっているものである</t>
    <phoneticPr fontId="9"/>
  </si>
  <si>
    <t>　　訓練期間は原則として２か月以上６か月以下（※）、訓練時間１か月当たり１００時間以上、１日当たり原則５時間以上６時間以下</t>
    <rPh sb="7" eb="9">
      <t>ゲンソク</t>
    </rPh>
    <phoneticPr fontId="9"/>
  </si>
  <si>
    <t>　　（短時間訓練の場合、訓練時間１か月当たり80時間以上、１日当たり原則３時間以上６時間以下）</t>
    <rPh sb="3" eb="6">
      <t>タンジカン</t>
    </rPh>
    <rPh sb="14" eb="16">
      <t>ジカン</t>
    </rPh>
    <rPh sb="19" eb="20">
      <t>ア</t>
    </rPh>
    <rPh sb="24" eb="26">
      <t>ジカン</t>
    </rPh>
    <rPh sb="26" eb="28">
      <t>イジョウ</t>
    </rPh>
    <rPh sb="30" eb="31">
      <t>ニチ</t>
    </rPh>
    <rPh sb="31" eb="32">
      <t>ア</t>
    </rPh>
    <rPh sb="34" eb="36">
      <t>ゲンソク</t>
    </rPh>
    <rPh sb="37" eb="39">
      <t>ジカン</t>
    </rPh>
    <rPh sb="39" eb="41">
      <t>イジョウ</t>
    </rPh>
    <rPh sb="42" eb="44">
      <t>ジカン</t>
    </rPh>
    <rPh sb="44" eb="46">
      <t>イカ</t>
    </rPh>
    <phoneticPr fontId="9"/>
  </si>
  <si>
    <t>・サポート対象より古いものがある
　（訓練で必要がある場合は任意様式でその理由書を添付すること　）</t>
    <phoneticPr fontId="9"/>
  </si>
  <si>
    <t>・「Windows 8相当」又はそれより新しいバージョンである</t>
    <phoneticPr fontId="9"/>
  </si>
  <si>
    <t>・「Windows 8相当」より古いバージョンである</t>
    <phoneticPr fontId="9"/>
  </si>
  <si>
    <t>④
訓練の種別
※リストから
選択すること。</t>
    <rPh sb="2" eb="4">
      <t>クンレン</t>
    </rPh>
    <rPh sb="5" eb="7">
      <t>シュベツ</t>
    </rPh>
    <rPh sb="16" eb="18">
      <t>センタク</t>
    </rPh>
    <phoneticPr fontId="62"/>
  </si>
  <si>
    <t>訓練科名(訓練コース番号)</t>
    <rPh sb="0" eb="3">
      <t>クンレンカ</t>
    </rPh>
    <rPh sb="3" eb="4">
      <t>メイ</t>
    </rPh>
    <rPh sb="5" eb="7">
      <t>クンレン</t>
    </rPh>
    <rPh sb="10" eb="12">
      <t>バンゴウ</t>
    </rPh>
    <phoneticPr fontId="9"/>
  </si>
  <si>
    <r>
      <t xml:space="preserve">認定番号
</t>
    </r>
    <r>
      <rPr>
        <sz val="11"/>
        <rFont val="ＭＳ 明朝"/>
        <family val="1"/>
        <charset val="128"/>
      </rPr>
      <t>（訓練コース番号）</t>
    </r>
    <rPh sb="0" eb="2">
      <t>ニンテイ</t>
    </rPh>
    <rPh sb="2" eb="4">
      <t>バンゴウ</t>
    </rPh>
    <rPh sb="6" eb="8">
      <t>クンレン</t>
    </rPh>
    <rPh sb="11" eb="13">
      <t>バンゴウ</t>
    </rPh>
    <phoneticPr fontId="9"/>
  </si>
  <si>
    <t>訓練の種別</t>
    <rPh sb="3" eb="5">
      <t>シュベツ</t>
    </rPh>
    <phoneticPr fontId="9"/>
  </si>
  <si>
    <t>訓練実施機関名：</t>
    <phoneticPr fontId="9"/>
  </si>
  <si>
    <r>
      <t>（１）就職支援責任者</t>
    </r>
    <r>
      <rPr>
        <sz val="12"/>
        <rFont val="ＭＳ ゴシック"/>
        <family val="3"/>
        <charset val="128"/>
      </rPr>
      <t>の配置</t>
    </r>
    <rPh sb="3" eb="5">
      <t>シュウショク</t>
    </rPh>
    <rPh sb="5" eb="7">
      <t>シエン</t>
    </rPh>
    <rPh sb="11" eb="13">
      <t>ハイチ</t>
    </rPh>
    <phoneticPr fontId="9"/>
  </si>
  <si>
    <t>✔</t>
  </si>
  <si>
    <t>以下に掲げる要件を保有し、業務を行う就職支援責任者を配置していること。＜必須＞</t>
    <phoneticPr fontId="9"/>
  </si>
  <si>
    <r>
      <t>　　就職支援責任者氏名</t>
    </r>
    <r>
      <rPr>
        <sz val="12"/>
        <rFont val="ＭＳ ゴシック"/>
        <family val="3"/>
        <charset val="128"/>
      </rPr>
      <t>：</t>
    </r>
    <rPh sb="9" eb="11">
      <t>シメイ</t>
    </rPh>
    <phoneticPr fontId="9"/>
  </si>
  <si>
    <t>：</t>
    <phoneticPr fontId="9"/>
  </si>
  <si>
    <t>（２）キャリアコンサルティング担当者の配置</t>
    <rPh sb="15" eb="18">
      <t>タントウシャ</t>
    </rPh>
    <rPh sb="19" eb="21">
      <t>ハイチ</t>
    </rPh>
    <phoneticPr fontId="9"/>
  </si>
  <si>
    <t>キャリアコンサルティングを行う者として、業務を行うキャリアコンサルティング担当者を配置している。</t>
    <rPh sb="37" eb="40">
      <t>タントウシャ</t>
    </rPh>
    <phoneticPr fontId="9"/>
  </si>
  <si>
    <t>　キャリアコンサルティング担当者氏名：</t>
    <rPh sb="13" eb="16">
      <t>タントウシャ</t>
    </rPh>
    <rPh sb="16" eb="18">
      <t>シメイ</t>
    </rPh>
    <phoneticPr fontId="9"/>
  </si>
  <si>
    <t>訓練期間中に少なくとも３回以上（訓練を受ける期間が３か月に満たない場合は、１か月に少なくとも１回以上）ジョブ・カードを活用したキャリアコンサルティングを行うこと。＜必須＞※　実施時期を様式6号日別計画表に記載してください。</t>
    <rPh sb="16" eb="18">
      <t>クンレン</t>
    </rPh>
    <rPh sb="19" eb="20">
      <t>ウ</t>
    </rPh>
    <rPh sb="22" eb="24">
      <t>キカン</t>
    </rPh>
    <rPh sb="27" eb="28">
      <t>ツキ</t>
    </rPh>
    <rPh sb="33" eb="35">
      <t>バアイ</t>
    </rPh>
    <rPh sb="39" eb="40">
      <t>ツキ</t>
    </rPh>
    <rPh sb="41" eb="42">
      <t>スク</t>
    </rPh>
    <rPh sb="47" eb="48">
      <t>カイ</t>
    </rPh>
    <rPh sb="48" eb="50">
      <t>イジョウ</t>
    </rPh>
    <rPh sb="59" eb="61">
      <t>カツヨウ</t>
    </rPh>
    <phoneticPr fontId="9"/>
  </si>
  <si>
    <t>公共職業安定所への来所日前に、訪問指導を行うこと。＜必須＞※　来所日は、認定様式６号日別計画表のとおり</t>
    <phoneticPr fontId="9"/>
  </si>
  <si>
    <t>　</t>
    <phoneticPr fontId="9"/>
  </si>
  <si>
    <t>②求人情報の提供</t>
    <phoneticPr fontId="9"/>
  </si>
  <si>
    <t>③履歴書の作成に係る指導</t>
    <phoneticPr fontId="9"/>
  </si>
  <si>
    <t>④公共職業安定所が行う就職説明会の周知</t>
    <phoneticPr fontId="9"/>
  </si>
  <si>
    <t>⑦職場見学等の機会提供</t>
    <phoneticPr fontId="9"/>
  </si>
  <si>
    <t>⑧地域の雇用情勢等に関する就職講話</t>
    <phoneticPr fontId="9"/>
  </si>
  <si>
    <t>⑨キャリアコンサルタントを招へいした個別相談</t>
    <phoneticPr fontId="9"/>
  </si>
  <si>
    <t>⑩職業紹介（無料職業紹介又は有料職業紹介事業の許可を受けている場合に限る。）</t>
    <phoneticPr fontId="9"/>
  </si>
  <si>
    <t>令和</t>
    <rPh sb="0" eb="2">
      <t>レイワ</t>
    </rPh>
    <phoneticPr fontId="9"/>
  </si>
  <si>
    <t>(氏名）</t>
    <phoneticPr fontId="9"/>
  </si>
  <si>
    <t>認定様式第９号</t>
    <phoneticPr fontId="9"/>
  </si>
  <si>
    <t>【就職支援等の内容】</t>
    <phoneticPr fontId="9"/>
  </si>
  <si>
    <r>
      <t>過去１年間に</t>
    </r>
    <r>
      <rPr>
        <sz val="10"/>
        <rFont val="ＭＳ ゴシック"/>
        <family val="3"/>
        <charset val="128"/>
      </rPr>
      <t>「民間教育訓練機関における職業訓練サービスの質の向上のための自己診断表」を作成して検証等を行っている。</t>
    </r>
    <rPh sb="0" eb="2">
      <t>カコ</t>
    </rPh>
    <rPh sb="3" eb="5">
      <t>ネンカン</t>
    </rPh>
    <rPh sb="7" eb="9">
      <t>ミンカン</t>
    </rPh>
    <rPh sb="9" eb="11">
      <t>キョウイク</t>
    </rPh>
    <rPh sb="11" eb="13">
      <t>クンレン</t>
    </rPh>
    <rPh sb="13" eb="15">
      <t>キカン</t>
    </rPh>
    <rPh sb="19" eb="21">
      <t>ショクギョウ</t>
    </rPh>
    <rPh sb="21" eb="23">
      <t>クンレン</t>
    </rPh>
    <rPh sb="28" eb="29">
      <t>シツ</t>
    </rPh>
    <rPh sb="30" eb="32">
      <t>コウジョウ</t>
    </rPh>
    <rPh sb="36" eb="38">
      <t>ジコ</t>
    </rPh>
    <rPh sb="38" eb="40">
      <t>シンダン</t>
    </rPh>
    <rPh sb="40" eb="41">
      <t>オモテ</t>
    </rPh>
    <rPh sb="43" eb="45">
      <t>サクセイ</t>
    </rPh>
    <rPh sb="47" eb="49">
      <t>ケンショウ</t>
    </rPh>
    <rPh sb="49" eb="50">
      <t>トウ</t>
    </rPh>
    <rPh sb="51" eb="52">
      <t>オコナ</t>
    </rPh>
    <phoneticPr fontId="9"/>
  </si>
  <si>
    <t>・委託業務の実施に係る関係書類を整備し、委託元及び機構からの照会等に対応できる</t>
    <rPh sb="1" eb="3">
      <t>イタク</t>
    </rPh>
    <rPh sb="3" eb="5">
      <t>ギョウム</t>
    </rPh>
    <rPh sb="6" eb="8">
      <t>ジッシ</t>
    </rPh>
    <rPh sb="9" eb="10">
      <t>カカ</t>
    </rPh>
    <rPh sb="11" eb="13">
      <t>カンケイ</t>
    </rPh>
    <rPh sb="13" eb="15">
      <t>ショルイ</t>
    </rPh>
    <rPh sb="16" eb="18">
      <t>セイビ</t>
    </rPh>
    <rPh sb="20" eb="22">
      <t>イタク</t>
    </rPh>
    <rPh sb="22" eb="23">
      <t>モト</t>
    </rPh>
    <rPh sb="23" eb="24">
      <t>オヨ</t>
    </rPh>
    <rPh sb="25" eb="27">
      <t>キコウ</t>
    </rPh>
    <rPh sb="30" eb="32">
      <t>ショウカイ</t>
    </rPh>
    <rPh sb="32" eb="33">
      <t>トウ</t>
    </rPh>
    <rPh sb="34" eb="36">
      <t>タイオウ</t>
    </rPh>
    <phoneticPr fontId="9"/>
  </si>
  <si>
    <t>・委託先への指導が適正かつ効果的に実施できる</t>
    <rPh sb="1" eb="3">
      <t>イタク</t>
    </rPh>
    <phoneticPr fontId="9"/>
  </si>
  <si>
    <t>・委託先が、労働基準法及び労働安全衛生法等の規定に準ずる取扱いをしていることを確認している</t>
    <rPh sb="1" eb="3">
      <t>イタク</t>
    </rPh>
    <rPh sb="13" eb="15">
      <t>ロウドウ</t>
    </rPh>
    <rPh sb="15" eb="17">
      <t>アンゼン</t>
    </rPh>
    <rPh sb="17" eb="20">
      <t>エイセイホウ</t>
    </rPh>
    <rPh sb="20" eb="21">
      <t>ナド</t>
    </rPh>
    <phoneticPr fontId="9"/>
  </si>
  <si>
    <t>・委託先に、講師、訓練評価者、管理責任者を１名以上確保している（それぞれは兼務可）</t>
    <rPh sb="1" eb="4">
      <t>イタクサキ</t>
    </rPh>
    <rPh sb="6" eb="8">
      <t>コウシ</t>
    </rPh>
    <phoneticPr fontId="9"/>
  </si>
  <si>
    <t>・職業能力開発講習の教科の一部又は全部を委託する機関を確保している（詳細は様式第１8号）</t>
    <rPh sb="1" eb="3">
      <t>ショクギョウ</t>
    </rPh>
    <rPh sb="3" eb="5">
      <t>ノウリョク</t>
    </rPh>
    <rPh sb="5" eb="7">
      <t>カイハツ</t>
    </rPh>
    <rPh sb="7" eb="9">
      <t>コウシュウ</t>
    </rPh>
    <rPh sb="10" eb="12">
      <t>キョウカ</t>
    </rPh>
    <rPh sb="13" eb="15">
      <t>イチブ</t>
    </rPh>
    <rPh sb="15" eb="16">
      <t>マタ</t>
    </rPh>
    <rPh sb="17" eb="19">
      <t>ゼンブ</t>
    </rPh>
    <rPh sb="20" eb="22">
      <t>イタク</t>
    </rPh>
    <rPh sb="24" eb="26">
      <t>キカン</t>
    </rPh>
    <rPh sb="27" eb="29">
      <t>カクホ</t>
    </rPh>
    <rPh sb="34" eb="36">
      <t>ショウサイ</t>
    </rPh>
    <rPh sb="37" eb="39">
      <t>ヨウシキ</t>
    </rPh>
    <rPh sb="39" eb="40">
      <t>ダイ</t>
    </rPh>
    <rPh sb="42" eb="43">
      <t>ゴウ</t>
    </rPh>
    <phoneticPr fontId="9"/>
  </si>
  <si>
    <t>・実習が行われる事業所の事業主及び従業員が、認定基準の欠格要件に該当しないことを確認している</t>
    <rPh sb="22" eb="24">
      <t>ニンテイ</t>
    </rPh>
    <rPh sb="24" eb="26">
      <t>キジュン</t>
    </rPh>
    <phoneticPr fontId="9"/>
  </si>
  <si>
    <t>・企業実習先が、労働基準法及び労働安全衛生法等の規定に準ずる取扱いをしていることを確認している</t>
    <rPh sb="15" eb="17">
      <t>ロウドウ</t>
    </rPh>
    <rPh sb="17" eb="19">
      <t>アンゼン</t>
    </rPh>
    <rPh sb="19" eb="21">
      <t>エイセイ</t>
    </rPh>
    <rPh sb="21" eb="22">
      <t>ホウ</t>
    </rPh>
    <rPh sb="22" eb="23">
      <t>トウ</t>
    </rPh>
    <phoneticPr fontId="9"/>
  </si>
  <si>
    <t>・安全衛生に関する知識・技術の習得を目的としたカリキュラムを含んでいる</t>
    <phoneticPr fontId="9"/>
  </si>
  <si>
    <t>・企業実習先に、実習指導者、訓練評価者、管理責任者を１名以上確保している（それぞれは兼務可）</t>
    <phoneticPr fontId="9"/>
  </si>
  <si>
    <t>・訓練実施事業所の就業規則に基づく所定労働時間内に行われている</t>
    <phoneticPr fontId="9"/>
  </si>
  <si>
    <t>・実際に生産活動や営業活動を行っている事業所における、雇用関係に入らずに行う実習形式による実践的な訓練内容である</t>
    <phoneticPr fontId="9"/>
  </si>
  <si>
    <t>・定員分の企業実習先を確保している（詳細は様式第１０号）</t>
    <phoneticPr fontId="9"/>
  </si>
  <si>
    <t>・【サービスガイドライン研修受講】あり
修了証書（写）、修了証明書（写）又は受講証明書（写）を添付
（講師又は事務担当者の場合は、申請者と直接雇用関係であることがわかる書類を添付）</t>
    <rPh sb="12" eb="14">
      <t>ケンシュウ</t>
    </rPh>
    <rPh sb="14" eb="16">
      <t>ジュコウ</t>
    </rPh>
    <rPh sb="20" eb="22">
      <t>シュウリョウ</t>
    </rPh>
    <phoneticPr fontId="9"/>
  </si>
  <si>
    <t>・加入する又はすでに加入している（訓練期間中に加入期間が終了する場合には更新する）
　※加入する又はすでに加入している保険の内容確認書及びそれに関するリーフレット等を添付</t>
    <rPh sb="5" eb="6">
      <t>マタ</t>
    </rPh>
    <rPh sb="10" eb="12">
      <t>カニュウ</t>
    </rPh>
    <rPh sb="17" eb="19">
      <t>クンレン</t>
    </rPh>
    <rPh sb="19" eb="21">
      <t>キカン</t>
    </rPh>
    <rPh sb="21" eb="22">
      <t>チュウ</t>
    </rPh>
    <rPh sb="23" eb="25">
      <t>カニュウ</t>
    </rPh>
    <rPh sb="25" eb="27">
      <t>キカン</t>
    </rPh>
    <rPh sb="28" eb="30">
      <t>シュウリョウ</t>
    </rPh>
    <rPh sb="32" eb="34">
      <t>バアイ</t>
    </rPh>
    <rPh sb="36" eb="38">
      <t>コウシン</t>
    </rPh>
    <rPh sb="59" eb="61">
      <t>ホケン</t>
    </rPh>
    <phoneticPr fontId="9"/>
  </si>
  <si>
    <t>・受講者15人あたり1人以上（助手を含む）
　※実技については、実技の危険の程度・指導の難易度・受講者の特性に応じて、きめ細かい指導ができる講師の数である</t>
    <phoneticPr fontId="9"/>
  </si>
  <si>
    <t>実技（パソコンを使用する科目を含む）</t>
    <rPh sb="0" eb="2">
      <t>ジツギ</t>
    </rPh>
    <phoneticPr fontId="9"/>
  </si>
  <si>
    <t>・　研修を実施する事業所の所在する都道府県等で研修の指定申請手続きを済ませている</t>
    <rPh sb="21" eb="22">
      <t>トウ</t>
    </rPh>
    <phoneticPr fontId="9"/>
  </si>
  <si>
    <t>・事務、休憩エリアは含まない</t>
    <rPh sb="1" eb="3">
      <t>ジム</t>
    </rPh>
    <rPh sb="4" eb="6">
      <t>キュウケイ</t>
    </rPh>
    <rPh sb="10" eb="11">
      <t>フク</t>
    </rPh>
    <phoneticPr fontId="9"/>
  </si>
  <si>
    <t>・使用許諾契約なし</t>
    <phoneticPr fontId="9"/>
  </si>
  <si>
    <t>受講者へのパソコン、モバイルルーター等の貸与</t>
    <rPh sb="0" eb="3">
      <t>ジュコウシャ</t>
    </rPh>
    <rPh sb="18" eb="19">
      <t>トウ</t>
    </rPh>
    <rPh sb="20" eb="22">
      <t>タイヨ</t>
    </rPh>
    <phoneticPr fontId="9"/>
  </si>
  <si>
    <t>講ずる措置</t>
    <rPh sb="0" eb="1">
      <t>コウ</t>
    </rPh>
    <rPh sb="3" eb="5">
      <t>ソチ</t>
    </rPh>
    <phoneticPr fontId="9"/>
  </si>
  <si>
    <t>・インターネット環境について、通信速度が訓練実施にあたり十分なものである（目安として上り・下りともに1.5Mbps以上）</t>
    <rPh sb="20" eb="22">
      <t>クンレン</t>
    </rPh>
    <rPh sb="22" eb="24">
      <t>ジッシ</t>
    </rPh>
    <rPh sb="28" eb="30">
      <t>ジュウブン</t>
    </rPh>
    <rPh sb="37" eb="39">
      <t>メヤス</t>
    </rPh>
    <rPh sb="42" eb="43">
      <t>アガ</t>
    </rPh>
    <phoneticPr fontId="9"/>
  </si>
  <si>
    <t>オンライン</t>
    <phoneticPr fontId="9"/>
  </si>
  <si>
    <t>4/20</t>
    <phoneticPr fontId="9"/>
  </si>
  <si>
    <t>4/21</t>
    <phoneticPr fontId="9"/>
  </si>
  <si>
    <t>5/1</t>
    <phoneticPr fontId="9"/>
  </si>
  <si>
    <t>キャリアコンサルティング①</t>
    <phoneticPr fontId="9"/>
  </si>
  <si>
    <t>○</t>
    <phoneticPr fontId="9"/>
  </si>
  <si>
    <t>オンライン</t>
    <phoneticPr fontId="9"/>
  </si>
  <si>
    <t>○</t>
    <phoneticPr fontId="9"/>
  </si>
  <si>
    <t>６H</t>
    <phoneticPr fontId="9"/>
  </si>
  <si>
    <t>６H</t>
    <phoneticPr fontId="9"/>
  </si>
  <si>
    <t>**H</t>
    <phoneticPr fontId="9"/>
  </si>
  <si>
    <t>**H</t>
    <phoneticPr fontId="9"/>
  </si>
  <si>
    <t>**H</t>
    <phoneticPr fontId="9"/>
  </si>
  <si>
    <t>**H</t>
    <phoneticPr fontId="9"/>
  </si>
  <si>
    <t>*** H</t>
    <phoneticPr fontId="9"/>
  </si>
  <si>
    <t>5/20</t>
    <phoneticPr fontId="9"/>
  </si>
  <si>
    <t>5/21</t>
    <phoneticPr fontId="9"/>
  </si>
  <si>
    <t>6/1</t>
    <phoneticPr fontId="9"/>
  </si>
  <si>
    <t>*********</t>
    <phoneticPr fontId="9"/>
  </si>
  <si>
    <t>*********</t>
    <phoneticPr fontId="9"/>
  </si>
  <si>
    <t>*********</t>
    <phoneticPr fontId="9"/>
  </si>
  <si>
    <t>オンライン</t>
    <phoneticPr fontId="9"/>
  </si>
  <si>
    <t>**H</t>
    <phoneticPr fontId="9"/>
  </si>
  <si>
    <t>6/20</t>
    <phoneticPr fontId="9"/>
  </si>
  <si>
    <t>7/1</t>
    <phoneticPr fontId="9"/>
  </si>
  <si>
    <t>キャリアコンサルティング③</t>
    <phoneticPr fontId="9"/>
  </si>
  <si>
    <t>○</t>
    <phoneticPr fontId="9"/>
  </si>
  <si>
    <t>◎</t>
    <phoneticPr fontId="9"/>
  </si>
  <si>
    <t>**H</t>
    <phoneticPr fontId="9"/>
  </si>
  <si>
    <t>**H</t>
    <phoneticPr fontId="9"/>
  </si>
  <si>
    <t>**H</t>
    <phoneticPr fontId="9"/>
  </si>
  <si>
    <t>　　９：００　～　　９：５０</t>
    <phoneticPr fontId="9"/>
  </si>
  <si>
    <t>　１０：００　～　１０：５０</t>
    <phoneticPr fontId="9"/>
  </si>
  <si>
    <t>　１１：００　～　１１：５０</t>
    <phoneticPr fontId="9"/>
  </si>
  <si>
    <t>　１３：００　～　１３：５０</t>
    <phoneticPr fontId="9"/>
  </si>
  <si>
    <t>　１４：００　～　１４：５０</t>
    <phoneticPr fontId="9"/>
  </si>
  <si>
    <t>　１５：００　～　１５：５０</t>
    <phoneticPr fontId="9"/>
  </si>
  <si>
    <t>　　１５：５０　～　１６：５０</t>
    <phoneticPr fontId="9"/>
  </si>
  <si>
    <t>△</t>
    <phoneticPr fontId="9"/>
  </si>
  <si>
    <t>オンライン計</t>
    <rPh sb="5" eb="6">
      <t>ケイ</t>
    </rPh>
    <phoneticPr fontId="9"/>
  </si>
  <si>
    <t>*** H</t>
    <phoneticPr fontId="9"/>
  </si>
  <si>
    <r>
      <rPr>
        <sz val="8"/>
        <rFont val="ＭＳ Ｐゴシック"/>
        <family val="3"/>
        <charset val="128"/>
      </rPr>
      <t>オンライン計</t>
    </r>
    <r>
      <rPr>
        <sz val="10"/>
        <rFont val="ＭＳ Ｐゴシック"/>
        <family val="3"/>
        <charset val="128"/>
      </rPr>
      <t>:***H</t>
    </r>
    <rPh sb="5" eb="6">
      <t>ケイ</t>
    </rPh>
    <phoneticPr fontId="9"/>
  </si>
  <si>
    <t>・テレビ会議システム等を使用し、講師と訓練生が映像・音声により互いにやりとりを行う等の同時かつ双方向に行われるものである</t>
    <phoneticPr fontId="9"/>
  </si>
  <si>
    <t>6か月目　オンライン計</t>
    <rPh sb="2" eb="3">
      <t>ゲツ</t>
    </rPh>
    <rPh sb="3" eb="4">
      <t>メ</t>
    </rPh>
    <rPh sb="10" eb="11">
      <t>ケイ</t>
    </rPh>
    <phoneticPr fontId="9"/>
  </si>
  <si>
    <t>５か月目　オンライン計</t>
    <rPh sb="2" eb="3">
      <t>ゲツ</t>
    </rPh>
    <rPh sb="3" eb="4">
      <t>メ</t>
    </rPh>
    <rPh sb="10" eb="11">
      <t>ケイ</t>
    </rPh>
    <phoneticPr fontId="9"/>
  </si>
  <si>
    <t>４か月目　オンライン計</t>
    <rPh sb="2" eb="3">
      <t>ゲツ</t>
    </rPh>
    <rPh sb="3" eb="4">
      <t>メ</t>
    </rPh>
    <rPh sb="10" eb="11">
      <t>ケイ</t>
    </rPh>
    <phoneticPr fontId="9"/>
  </si>
  <si>
    <t>３か月目　オンライン計</t>
    <rPh sb="2" eb="3">
      <t>ゲツ</t>
    </rPh>
    <rPh sb="3" eb="4">
      <t>メ</t>
    </rPh>
    <rPh sb="10" eb="11">
      <t>ケイ</t>
    </rPh>
    <phoneticPr fontId="9"/>
  </si>
  <si>
    <t>２か月目　オンライン計</t>
    <rPh sb="2" eb="3">
      <t>ゲツ</t>
    </rPh>
    <rPh sb="3" eb="4">
      <t>メ</t>
    </rPh>
    <rPh sb="10" eb="11">
      <t>ケイ</t>
    </rPh>
    <phoneticPr fontId="9"/>
  </si>
  <si>
    <t>１か月目　オンライン計</t>
    <rPh sb="2" eb="3">
      <t>ゲツ</t>
    </rPh>
    <rPh sb="3" eb="4">
      <t>メ</t>
    </rPh>
    <rPh sb="10" eb="11">
      <t>ケイ</t>
    </rPh>
    <phoneticPr fontId="9"/>
  </si>
  <si>
    <t>6H</t>
    <phoneticPr fontId="9"/>
  </si>
  <si>
    <t>6H</t>
    <phoneticPr fontId="9"/>
  </si>
  <si>
    <t>提出日：</t>
    <rPh sb="0" eb="3">
      <t>テイシュツビ</t>
    </rPh>
    <phoneticPr fontId="8"/>
  </si>
  <si>
    <t>■訓練実施機関名</t>
    <rPh sb="1" eb="3">
      <t>クンレン</t>
    </rPh>
    <rPh sb="3" eb="5">
      <t>ジッシ</t>
    </rPh>
    <rPh sb="5" eb="7">
      <t>キカン</t>
    </rPh>
    <rPh sb="7" eb="8">
      <t>メイ</t>
    </rPh>
    <phoneticPr fontId="9"/>
  </si>
  <si>
    <t>■訓練科名</t>
    <rPh sb="1" eb="3">
      <t>クンレン</t>
    </rPh>
    <rPh sb="3" eb="5">
      <t>カメイ</t>
    </rPh>
    <phoneticPr fontId="9"/>
  </si>
  <si>
    <t>事業所名</t>
    <rPh sb="0" eb="3">
      <t>ジギョウショ</t>
    </rPh>
    <rPh sb="3" eb="4">
      <t>メイ</t>
    </rPh>
    <phoneticPr fontId="9"/>
  </si>
  <si>
    <t>所在地</t>
    <rPh sb="0" eb="3">
      <t>ショザイチ</t>
    </rPh>
    <phoneticPr fontId="8"/>
  </si>
  <si>
    <t>連絡先</t>
    <rPh sb="0" eb="3">
      <t>レンラクサキ</t>
    </rPh>
    <phoneticPr fontId="8"/>
  </si>
  <si>
    <t>実施予定日</t>
    <rPh sb="0" eb="2">
      <t>ジッシ</t>
    </rPh>
    <rPh sb="2" eb="4">
      <t>ヨテイ</t>
    </rPh>
    <rPh sb="4" eb="5">
      <t>ビ</t>
    </rPh>
    <phoneticPr fontId="8"/>
  </si>
  <si>
    <t>職場見学、職場体験、
企業実習の別</t>
    <rPh sb="0" eb="2">
      <t>ショクバ</t>
    </rPh>
    <rPh sb="2" eb="4">
      <t>ケンガク</t>
    </rPh>
    <rPh sb="5" eb="7">
      <t>ショクバ</t>
    </rPh>
    <rPh sb="7" eb="9">
      <t>タイケン</t>
    </rPh>
    <rPh sb="11" eb="13">
      <t>キギョウ</t>
    </rPh>
    <rPh sb="13" eb="15">
      <t>ジッシュウ</t>
    </rPh>
    <rPh sb="16" eb="17">
      <t>ベツ</t>
    </rPh>
    <phoneticPr fontId="8"/>
  </si>
  <si>
    <t>受入予定人数</t>
    <rPh sb="0" eb="2">
      <t>ウケイレ</t>
    </rPh>
    <rPh sb="2" eb="4">
      <t>ヨテイ</t>
    </rPh>
    <rPh sb="4" eb="6">
      <t>ニンズウ</t>
    </rPh>
    <phoneticPr fontId="8"/>
  </si>
  <si>
    <t>備考</t>
    <rPh sb="0" eb="2">
      <t>ビコウ</t>
    </rPh>
    <phoneticPr fontId="8"/>
  </si>
  <si>
    <t>機構処理欄</t>
    <rPh sb="0" eb="2">
      <t>キコウ</t>
    </rPh>
    <rPh sb="2" eb="4">
      <t>ショリ</t>
    </rPh>
    <rPh sb="4" eb="5">
      <t>ラン</t>
    </rPh>
    <phoneticPr fontId="9"/>
  </si>
  <si>
    <t>施設名：</t>
    <rPh sb="0" eb="2">
      <t>シセツ</t>
    </rPh>
    <rPh sb="2" eb="3">
      <t>メイ</t>
    </rPh>
    <phoneticPr fontId="9"/>
  </si>
  <si>
    <t>受理日：</t>
    <rPh sb="0" eb="2">
      <t>ジュリ</t>
    </rPh>
    <rPh sb="2" eb="3">
      <t>ビ</t>
    </rPh>
    <phoneticPr fontId="9"/>
  </si>
  <si>
    <t>認定申請書受理番号：</t>
    <rPh sb="0" eb="2">
      <t>ニンテイ</t>
    </rPh>
    <rPh sb="2" eb="5">
      <t>シンセイショ</t>
    </rPh>
    <rPh sb="5" eb="7">
      <t>ジュリ</t>
    </rPh>
    <rPh sb="7" eb="9">
      <t>バンゴウ</t>
    </rPh>
    <phoneticPr fontId="9"/>
  </si>
  <si>
    <t>就職支援責任者の業務等は次のとおりであること。
　　①配置
　　　訓練実施日数のうち50％の日数は、全日、就職支援責任者を務める訓練実施施設で業務を遂行すること（他業務と兼務することは差し支えない）。</t>
    <rPh sb="0" eb="2">
      <t>シュウショク</t>
    </rPh>
    <rPh sb="2" eb="7">
      <t>シエンセキニンシャ</t>
    </rPh>
    <rPh sb="8" eb="10">
      <t>ギョウム</t>
    </rPh>
    <rPh sb="10" eb="11">
      <t>トウ</t>
    </rPh>
    <rPh sb="12" eb="13">
      <t>ツギ</t>
    </rPh>
    <rPh sb="27" eb="29">
      <t>ハイチ</t>
    </rPh>
    <rPh sb="33" eb="35">
      <t>クンレン</t>
    </rPh>
    <rPh sb="35" eb="37">
      <t>ジッシ</t>
    </rPh>
    <rPh sb="37" eb="39">
      <t>ニッスウ</t>
    </rPh>
    <rPh sb="46" eb="48">
      <t>ニッスウ</t>
    </rPh>
    <rPh sb="50" eb="52">
      <t>ゼンニチ</t>
    </rPh>
    <rPh sb="53" eb="55">
      <t>シュウショク</t>
    </rPh>
    <rPh sb="55" eb="60">
      <t>シエンセキニンシャ</t>
    </rPh>
    <rPh sb="61" eb="62">
      <t>ツト</t>
    </rPh>
    <rPh sb="64" eb="66">
      <t>クンレン</t>
    </rPh>
    <rPh sb="66" eb="68">
      <t>ジッシ</t>
    </rPh>
    <rPh sb="68" eb="70">
      <t>シセツ</t>
    </rPh>
    <rPh sb="71" eb="73">
      <t>ギョウム</t>
    </rPh>
    <rPh sb="74" eb="76">
      <t>スイコウ</t>
    </rPh>
    <rPh sb="81" eb="82">
      <t>タ</t>
    </rPh>
    <rPh sb="82" eb="84">
      <t>ギョウム</t>
    </rPh>
    <rPh sb="85" eb="87">
      <t>ケンム</t>
    </rPh>
    <rPh sb="92" eb="93">
      <t>サ</t>
    </rPh>
    <rPh sb="94" eb="95">
      <t>ツカ</t>
    </rPh>
    <phoneticPr fontId="9"/>
  </si>
  <si>
    <t>　※就職支援責任者がキャリアコンサルティングを行う場合は、就職支援責任者の氏名及び登録番号を記入、添付書類を提出してください。</t>
    <rPh sb="2" eb="4">
      <t>シュウショク</t>
    </rPh>
    <rPh sb="4" eb="9">
      <t>シエンセキニンシャ</t>
    </rPh>
    <rPh sb="23" eb="24">
      <t>オコナ</t>
    </rPh>
    <rPh sb="25" eb="27">
      <t>バアイ</t>
    </rPh>
    <rPh sb="29" eb="31">
      <t>シュウショク</t>
    </rPh>
    <rPh sb="31" eb="36">
      <t>シエンセキニンシャ</t>
    </rPh>
    <rPh sb="37" eb="39">
      <t>シメイ</t>
    </rPh>
    <rPh sb="39" eb="40">
      <t>オヨ</t>
    </rPh>
    <rPh sb="41" eb="43">
      <t>トウロク</t>
    </rPh>
    <rPh sb="43" eb="45">
      <t>バンゴウ</t>
    </rPh>
    <rPh sb="46" eb="48">
      <t>キニュウ</t>
    </rPh>
    <rPh sb="49" eb="51">
      <t>テンプ</t>
    </rPh>
    <rPh sb="51" eb="53">
      <t>ショルイ</t>
    </rPh>
    <rPh sb="54" eb="56">
      <t>テイシュツ</t>
    </rPh>
    <phoneticPr fontId="9"/>
  </si>
  <si>
    <r>
      <t>上記</t>
    </r>
    <r>
      <rPr>
        <u/>
        <sz val="12"/>
        <rFont val="ＭＳ ゴシック"/>
        <family val="3"/>
        <charset val="128"/>
      </rPr>
      <t>就職支援責任者</t>
    </r>
    <r>
      <rPr>
        <sz val="12"/>
        <rFont val="ＭＳ ゴシック"/>
        <family val="3"/>
        <charset val="128"/>
      </rPr>
      <t>は、申請者と直接の雇用関係（代表者及び役員も可）にあること。</t>
    </r>
    <phoneticPr fontId="9"/>
  </si>
  <si>
    <t>（３）就職支援等の実施（実施する支援の□の該当箇所にチェックをしてください。）</t>
    <phoneticPr fontId="9"/>
  </si>
  <si>
    <t>職場見学等実施計画書</t>
    <rPh sb="0" eb="2">
      <t>ショクバ</t>
    </rPh>
    <rPh sb="2" eb="4">
      <t>ケンガク</t>
    </rPh>
    <rPh sb="4" eb="5">
      <t>トウ</t>
    </rPh>
    <rPh sb="5" eb="7">
      <t>ジッシ</t>
    </rPh>
    <rPh sb="7" eb="10">
      <t>ケイカクショ</t>
    </rPh>
    <phoneticPr fontId="8"/>
  </si>
  <si>
    <t>全ての受講者を一堂に集め、講師が直接指導する</t>
    <phoneticPr fontId="9"/>
  </si>
  <si>
    <t>　　）㎡</t>
    <phoneticPr fontId="9"/>
  </si>
  <si>
    <t>　　　（</t>
    <phoneticPr fontId="9"/>
  </si>
  <si>
    <t xml:space="preserve">       ）</t>
    <phoneticPr fontId="9"/>
  </si>
  <si>
    <t>台数（</t>
    <phoneticPr fontId="9"/>
  </si>
  <si>
    <t>　　　（</t>
    <phoneticPr fontId="9"/>
  </si>
  <si>
    <t>）台</t>
    <phoneticPr fontId="9"/>
  </si>
  <si>
    <t>・その他（　</t>
    <phoneticPr fontId="9"/>
  </si>
  <si>
    <t>）時間</t>
    <phoneticPr fontId="9"/>
  </si>
  <si>
    <t>使用許諾契約</t>
    <phoneticPr fontId="9"/>
  </si>
  <si>
    <t>・あり（教室・実習室とは完全に分離されている）</t>
    <phoneticPr fontId="9"/>
  </si>
  <si>
    <t>）</t>
    <phoneticPr fontId="9"/>
  </si>
  <si>
    <t>・あり</t>
    <phoneticPr fontId="9"/>
  </si>
  <si>
    <t>・できない</t>
    <phoneticPr fontId="9"/>
  </si>
  <si>
    <t>）</t>
    <phoneticPr fontId="9"/>
  </si>
  <si>
    <t>（</t>
    <phoneticPr fontId="9"/>
  </si>
  <si>
    <t>・加入しない</t>
    <phoneticPr fontId="9"/>
  </si>
  <si>
    <t>・企業実習先への指導が適正かつ効果的に実施できる</t>
    <phoneticPr fontId="9"/>
  </si>
  <si>
    <t>・委託先の事業主及び従業員が、認定基準の欠格要件に該当しないことを確認している</t>
    <phoneticPr fontId="9"/>
  </si>
  <si>
    <t>・いずれもサポート対象になっているものである</t>
    <phoneticPr fontId="9"/>
  </si>
  <si>
    <t>・あり（無償貸与）</t>
    <rPh sb="4" eb="6">
      <t>ムショウ</t>
    </rPh>
    <rPh sb="6" eb="8">
      <t>タイヨ</t>
    </rPh>
    <phoneticPr fontId="9"/>
  </si>
  <si>
    <t>・あり（有償貸与）</t>
    <rPh sb="4" eb="6">
      <t>ユウショウ</t>
    </rPh>
    <rPh sb="6" eb="8">
      <t>タイヨ</t>
    </rPh>
    <phoneticPr fontId="9"/>
  </si>
  <si>
    <t>※「あり」とする場合は、希望者全員に対して貸与可能とする必要があること。</t>
    <rPh sb="8" eb="10">
      <t>バアイ</t>
    </rPh>
    <rPh sb="12" eb="14">
      <t>キボウ</t>
    </rPh>
    <rPh sb="14" eb="15">
      <t>シャ</t>
    </rPh>
    <rPh sb="15" eb="17">
      <t>ゼンイン</t>
    </rPh>
    <rPh sb="18" eb="19">
      <t>タイ</t>
    </rPh>
    <rPh sb="21" eb="23">
      <t>タイヨ</t>
    </rPh>
    <rPh sb="23" eb="25">
      <t>カノウ</t>
    </rPh>
    <rPh sb="28" eb="30">
      <t>ヒツヨウ</t>
    </rPh>
    <phoneticPr fontId="9"/>
  </si>
  <si>
    <t>・無償貸与する機器等</t>
    <rPh sb="1" eb="3">
      <t>ムショウ</t>
    </rPh>
    <rPh sb="3" eb="5">
      <t>タイヨ</t>
    </rPh>
    <rPh sb="7" eb="9">
      <t>キキ</t>
    </rPh>
    <rPh sb="9" eb="10">
      <t>トウ</t>
    </rPh>
    <phoneticPr fontId="9"/>
  </si>
  <si>
    <t>・有償貸与する機器等</t>
    <rPh sb="1" eb="3">
      <t>ユウショウ</t>
    </rPh>
    <rPh sb="3" eb="5">
      <t>タイヨ</t>
    </rPh>
    <rPh sb="7" eb="9">
      <t>キキ</t>
    </rPh>
    <rPh sb="9" eb="10">
      <t>トウ</t>
    </rPh>
    <phoneticPr fontId="9"/>
  </si>
  <si>
    <t>・授業開始前にオンラインの接続テストを行う</t>
    <phoneticPr fontId="9"/>
  </si>
  <si>
    <t>体制等の整備</t>
    <rPh sb="0" eb="2">
      <t>タイセイ</t>
    </rPh>
    <rPh sb="2" eb="3">
      <t>トウ</t>
    </rPh>
    <rPh sb="4" eb="6">
      <t>セイビ</t>
    </rPh>
    <phoneticPr fontId="9"/>
  </si>
  <si>
    <t>オンラインによっても指導する（当該日通所可能・混在型）</t>
    <rPh sb="10" eb="12">
      <t>シドウ</t>
    </rPh>
    <rPh sb="15" eb="17">
      <t>トウガイ</t>
    </rPh>
    <rPh sb="17" eb="18">
      <t>ビ</t>
    </rPh>
    <rPh sb="18" eb="20">
      <t>ツウショ</t>
    </rPh>
    <rPh sb="20" eb="22">
      <t>カノウ</t>
    </rPh>
    <rPh sb="23" eb="26">
      <t>コンザイガタ</t>
    </rPh>
    <phoneticPr fontId="9"/>
  </si>
  <si>
    <t>オンラインによっても指導する（当該日通所不可・単独型）</t>
    <rPh sb="10" eb="12">
      <t>シドウ</t>
    </rPh>
    <rPh sb="15" eb="17">
      <t>トウガイ</t>
    </rPh>
    <rPh sb="17" eb="18">
      <t>ビ</t>
    </rPh>
    <rPh sb="18" eb="20">
      <t>ツウショ</t>
    </rPh>
    <rPh sb="20" eb="22">
      <t>フカ</t>
    </rPh>
    <rPh sb="23" eb="26">
      <t>タンドクガタ</t>
    </rPh>
    <phoneticPr fontId="9"/>
  </si>
  <si>
    <t>キャリアコンサルティング②</t>
    <phoneticPr fontId="9"/>
  </si>
  <si>
    <t>・訓練中に通信障害等によりオンライン接続が遮断された場合に受講者に迅速に連絡をとれる方法が確保されており、接続の復旧に向けた
アドバイス等を的確に行える体制が整備されている</t>
    <phoneticPr fontId="9"/>
  </si>
  <si>
    <t>・受講時に受講者本人であることをＷＥＢカメラ、個人認証ＩＤ及びパスワードの入力、メール、電話等により確認するものである</t>
    <phoneticPr fontId="9"/>
  </si>
  <si>
    <t>ソフトウェア</t>
    <phoneticPr fontId="9"/>
  </si>
  <si>
    <t>・使用許諾契約あり</t>
    <phoneticPr fontId="9"/>
  </si>
  <si>
    <t>・オンライン訓練を開始する段階で、通所による導入研修（オンライン接続等の方法の説明を含む）を実施する</t>
    <phoneticPr fontId="9"/>
  </si>
  <si>
    <t>通信機器　モバイルルータ等、その他（　　　　　　　　　　）</t>
    <rPh sb="0" eb="2">
      <t>ツウシン</t>
    </rPh>
    <rPh sb="2" eb="4">
      <t>キキ</t>
    </rPh>
    <rPh sb="12" eb="13">
      <t>トウ</t>
    </rPh>
    <rPh sb="16" eb="17">
      <t>タ</t>
    </rPh>
    <phoneticPr fontId="9"/>
  </si>
  <si>
    <t>訓練用機器　パソコン、タブレット、その他（　　　　　　　　　）</t>
    <rPh sb="0" eb="3">
      <t>クンレンヨウ</t>
    </rPh>
    <rPh sb="3" eb="5">
      <t>キキ</t>
    </rPh>
    <rPh sb="19" eb="20">
      <t>タ</t>
    </rPh>
    <phoneticPr fontId="9"/>
  </si>
  <si>
    <t>インターネット接続環境</t>
    <rPh sb="7" eb="9">
      <t>セツゾク</t>
    </rPh>
    <rPh sb="9" eb="11">
      <t>カンキョウ</t>
    </rPh>
    <phoneticPr fontId="9"/>
  </si>
  <si>
    <t>（様式A-51）</t>
    <rPh sb="1" eb="3">
      <t>ヨウシキ</t>
    </rPh>
    <phoneticPr fontId="9"/>
  </si>
  <si>
    <t>■訓練実施機関番号</t>
    <phoneticPr fontId="8"/>
  </si>
  <si>
    <t>No.</t>
    <phoneticPr fontId="8"/>
  </si>
  <si>
    <t>サービス種類</t>
    <rPh sb="4" eb="6">
      <t>シュルイ</t>
    </rPh>
    <phoneticPr fontId="9"/>
  </si>
  <si>
    <t>A</t>
    <phoneticPr fontId="8"/>
  </si>
  <si>
    <t>B</t>
    <phoneticPr fontId="8"/>
  </si>
  <si>
    <t>C</t>
    <phoneticPr fontId="8"/>
  </si>
  <si>
    <t>D</t>
    <phoneticPr fontId="8"/>
  </si>
  <si>
    <t>E</t>
    <phoneticPr fontId="8"/>
  </si>
  <si>
    <t>F</t>
    <phoneticPr fontId="8"/>
  </si>
  <si>
    <t>担当者（署名）：</t>
    <rPh sb="0" eb="3">
      <t>タントウシャ</t>
    </rPh>
    <rPh sb="4" eb="6">
      <t>ショメイ</t>
    </rPh>
    <phoneticPr fontId="9"/>
  </si>
  <si>
    <t>（2021.02）</t>
    <phoneticPr fontId="8"/>
  </si>
  <si>
    <t>訓練時間の標準時間</t>
    <phoneticPr fontId="9"/>
  </si>
  <si>
    <t>　　（短期・短時間特例訓練の場合、訓練時間１か月当たり60時間以上、１日当たり原則２時間以上６時間以下）</t>
    <rPh sb="3" eb="5">
      <t>タンキ</t>
    </rPh>
    <rPh sb="6" eb="9">
      <t>タンジカン</t>
    </rPh>
    <rPh sb="9" eb="11">
      <t>トクレイ</t>
    </rPh>
    <rPh sb="11" eb="13">
      <t>クンレン</t>
    </rPh>
    <rPh sb="19" eb="21">
      <t>ジカン</t>
    </rPh>
    <rPh sb="24" eb="25">
      <t>ア</t>
    </rPh>
    <rPh sb="29" eb="31">
      <t>ジカン</t>
    </rPh>
    <rPh sb="31" eb="33">
      <t>イジョウ</t>
    </rPh>
    <rPh sb="35" eb="36">
      <t>ニチ</t>
    </rPh>
    <rPh sb="36" eb="37">
      <t>ア</t>
    </rPh>
    <rPh sb="39" eb="41">
      <t>ゲンソク</t>
    </rPh>
    <rPh sb="42" eb="44">
      <t>ジカン</t>
    </rPh>
    <rPh sb="44" eb="46">
      <t>イジョウ</t>
    </rPh>
    <rPh sb="47" eb="49">
      <t>ジカン</t>
    </rPh>
    <rPh sb="49" eb="51">
      <t>イカ</t>
    </rPh>
    <phoneticPr fontId="9"/>
  </si>
  <si>
    <t>※安定的な就職に有効な資格を取得できる特定の訓練コース（認定基準４（５））のみ２か月コースとしての設定が認められること</t>
    <rPh sb="28" eb="30">
      <t>ニンテイ</t>
    </rPh>
    <rPh sb="30" eb="32">
      <t>キジュン</t>
    </rPh>
    <phoneticPr fontId="9"/>
  </si>
  <si>
    <t>※在職中の特定求職者等その他の特に配慮を必要とする特定求職者等に対して行う訓練コース（認定基準４（５））（短期・短時間特例訓練）については、２週間以上６か月以下のコースとしての設定が認められること</t>
    <rPh sb="1" eb="4">
      <t>ザイショクチュウ</t>
    </rPh>
    <rPh sb="5" eb="7">
      <t>トクテイ</t>
    </rPh>
    <rPh sb="7" eb="9">
      <t>キュウショク</t>
    </rPh>
    <rPh sb="9" eb="11">
      <t>シャナド</t>
    </rPh>
    <rPh sb="13" eb="14">
      <t>タ</t>
    </rPh>
    <rPh sb="15" eb="16">
      <t>トク</t>
    </rPh>
    <rPh sb="17" eb="19">
      <t>ハイリョ</t>
    </rPh>
    <rPh sb="20" eb="22">
      <t>ヒツヨウ</t>
    </rPh>
    <rPh sb="25" eb="27">
      <t>トクテイ</t>
    </rPh>
    <rPh sb="27" eb="29">
      <t>キュウショク</t>
    </rPh>
    <rPh sb="29" eb="31">
      <t>シャナド</t>
    </rPh>
    <rPh sb="32" eb="33">
      <t>タイ</t>
    </rPh>
    <rPh sb="35" eb="36">
      <t>オコナ</t>
    </rPh>
    <rPh sb="37" eb="39">
      <t>クンレン</t>
    </rPh>
    <rPh sb="53" eb="55">
      <t>タンキ</t>
    </rPh>
    <rPh sb="56" eb="59">
      <t>タンジカン</t>
    </rPh>
    <rPh sb="59" eb="61">
      <t>トクレイ</t>
    </rPh>
    <rPh sb="61" eb="63">
      <t>クンレン</t>
    </rPh>
    <rPh sb="71" eb="75">
      <t>シュウカンイジョウ</t>
    </rPh>
    <rPh sb="77" eb="80">
      <t>ゲツイカ</t>
    </rPh>
    <rPh sb="88" eb="90">
      <t>セッテイ</t>
    </rPh>
    <rPh sb="91" eb="92">
      <t>ミト</t>
    </rPh>
    <phoneticPr fontId="9"/>
  </si>
  <si>
    <t>実践コース；カリキュラムに次の内容を含んでいる</t>
    <phoneticPr fontId="9"/>
  </si>
  <si>
    <t>1か月目</t>
    <phoneticPr fontId="9"/>
  </si>
  <si>
    <t>２か月目</t>
    <phoneticPr fontId="9"/>
  </si>
  <si>
    <t>３か月目</t>
    <phoneticPr fontId="9"/>
  </si>
  <si>
    <t>４か月目</t>
    <phoneticPr fontId="9"/>
  </si>
  <si>
    <t>５か月目</t>
    <phoneticPr fontId="9"/>
  </si>
  <si>
    <t>６か月目</t>
    <phoneticPr fontId="9"/>
  </si>
  <si>
    <t>　　　（添付書類　：　雇用保険被保険者資格取得等確認通知書（事業主通知用）（写）（雇用保険の被保険者でない場合は、「労働条件通知書」等の直接雇用して
　　　　　　　　　　いることが分かる書類）
　　　　※　就職支援責任者については、申請者と直接の雇用関係（代表者及び役員も可）にあることが必要です。直接の雇用関係にある場合、チェック欄（□）に
　　　　　✔を記入してください。チェック欄に記入がない場合は、説明を求める場合があります。</t>
    <phoneticPr fontId="9"/>
  </si>
  <si>
    <t>・プリンタを使用しない</t>
    <rPh sb="6" eb="8">
      <t>シヨウ</t>
    </rPh>
    <phoneticPr fontId="9"/>
  </si>
  <si>
    <t>・プリンタを使用する場合</t>
    <rPh sb="6" eb="8">
      <t>シヨウ</t>
    </rPh>
    <rPh sb="10" eb="12">
      <t>バアイ</t>
    </rPh>
    <phoneticPr fontId="9"/>
  </si>
  <si>
    <t>IT分野の訓練における基本奨励金の特例措置の適用に係る希望の有無（適用を希望する場合のみ「○」を記入）</t>
    <phoneticPr fontId="9"/>
  </si>
  <si>
    <t>（様式A-9）</t>
    <phoneticPr fontId="9"/>
  </si>
  <si>
    <t>必須（実績枠で参入する機関）</t>
    <rPh sb="0" eb="2">
      <t>ヒッス</t>
    </rPh>
    <rPh sb="3" eb="5">
      <t>ジッセキ</t>
    </rPh>
    <rPh sb="5" eb="6">
      <t>ワク</t>
    </rPh>
    <rPh sb="7" eb="9">
      <t>サンニュウ</t>
    </rPh>
    <rPh sb="11" eb="13">
      <t>キカン</t>
    </rPh>
    <phoneticPr fontId="8"/>
  </si>
  <si>
    <t>必須（新規枠で参入する機関）</t>
    <rPh sb="0" eb="2">
      <t>ヒッス</t>
    </rPh>
    <rPh sb="3" eb="5">
      <t>シンキ</t>
    </rPh>
    <rPh sb="5" eb="6">
      <t>ワク</t>
    </rPh>
    <rPh sb="7" eb="9">
      <t>サンニュウ</t>
    </rPh>
    <rPh sb="11" eb="13">
      <t>キカン</t>
    </rPh>
    <phoneticPr fontId="8"/>
  </si>
  <si>
    <t>提出要否</t>
    <rPh sb="0" eb="2">
      <t>テイシュツ</t>
    </rPh>
    <rPh sb="2" eb="4">
      <t>ヨウヒ</t>
    </rPh>
    <phoneticPr fontId="9"/>
  </si>
  <si>
    <r>
      <t>誓約書</t>
    </r>
    <r>
      <rPr>
        <strike/>
        <sz val="9"/>
        <color rgb="FF0000FF"/>
        <rFont val="ＭＳ Ｐ明朝"/>
        <family val="1"/>
        <charset val="128"/>
      </rPr>
      <t/>
    </r>
    <phoneticPr fontId="9"/>
  </si>
  <si>
    <t>必須</t>
    <rPh sb="0" eb="2">
      <t>ヒッス</t>
    </rPh>
    <phoneticPr fontId="8"/>
  </si>
  <si>
    <r>
      <t>講師の経歴等確認書</t>
    </r>
    <r>
      <rPr>
        <b/>
        <sz val="18"/>
        <rFont val="ＭＳ Ｐゴシック"/>
        <family val="3"/>
        <charset val="128"/>
      </rPr>
      <t>《省》</t>
    </r>
    <rPh sb="0" eb="2">
      <t>コウシ</t>
    </rPh>
    <rPh sb="3" eb="6">
      <t>ケイレキナド</t>
    </rPh>
    <rPh sb="6" eb="8">
      <t>カクニン</t>
    </rPh>
    <rPh sb="8" eb="9">
      <t>カ</t>
    </rPh>
    <phoneticPr fontId="8"/>
  </si>
  <si>
    <r>
      <t>オリエンテーション時に告知する事項の内容</t>
    </r>
    <r>
      <rPr>
        <b/>
        <sz val="18"/>
        <rFont val="ＭＳ Ｐゴシック"/>
        <family val="3"/>
        <charset val="128"/>
      </rPr>
      <t>《省》</t>
    </r>
    <rPh sb="9" eb="10">
      <t>ジ</t>
    </rPh>
    <rPh sb="11" eb="13">
      <t>コクチ</t>
    </rPh>
    <rPh sb="15" eb="17">
      <t>ジコウ</t>
    </rPh>
    <rPh sb="18" eb="20">
      <t>ナイヨウ</t>
    </rPh>
    <phoneticPr fontId="9"/>
  </si>
  <si>
    <r>
      <t xml:space="preserve">求職者支援法に基づく認定職業訓練に係る改善計画書
</t>
    </r>
    <r>
      <rPr>
        <sz val="18"/>
        <rFont val="ＭＳ Ｐ明朝"/>
        <family val="1"/>
        <charset val="128"/>
      </rPr>
      <t>【添付書類】
・　改善計画の対象となった訓練科の「求職者支援法に基づく職業訓練の認定通知書」（写）</t>
    </r>
    <rPh sb="0" eb="2">
      <t>キュウショク</t>
    </rPh>
    <rPh sb="2" eb="3">
      <t>シャ</t>
    </rPh>
    <rPh sb="3" eb="5">
      <t>シエン</t>
    </rPh>
    <rPh sb="5" eb="6">
      <t>ホウ</t>
    </rPh>
    <rPh sb="7" eb="8">
      <t>モト</t>
    </rPh>
    <rPh sb="10" eb="12">
      <t>ニンテイ</t>
    </rPh>
    <rPh sb="12" eb="14">
      <t>ショクギョウ</t>
    </rPh>
    <rPh sb="14" eb="16">
      <t>クンレン</t>
    </rPh>
    <rPh sb="17" eb="18">
      <t>カカ</t>
    </rPh>
    <rPh sb="19" eb="21">
      <t>カイゼン</t>
    </rPh>
    <rPh sb="21" eb="24">
      <t>ケイカクショ</t>
    </rPh>
    <rPh sb="45" eb="48">
      <t>クンレンカ</t>
    </rPh>
    <phoneticPr fontId="9"/>
  </si>
  <si>
    <r>
      <t>第</t>
    </r>
    <r>
      <rPr>
        <sz val="18"/>
        <color theme="1"/>
        <rFont val="ＭＳ Ｐゴシック"/>
        <family val="3"/>
        <charset val="128"/>
      </rPr>
      <t>１６</t>
    </r>
    <r>
      <rPr>
        <sz val="18"/>
        <rFont val="ＭＳ Ｐゴシック"/>
        <family val="3"/>
        <charset val="128"/>
      </rPr>
      <t>の２号</t>
    </r>
    <rPh sb="5" eb="6">
      <t>ゴウ</t>
    </rPh>
    <phoneticPr fontId="9"/>
  </si>
  <si>
    <t>※　《省》と記載した書類は、同一年度に開講する訓練科で、すでに1度提出した内容であれば、様式第１7号を提出することにより提出を省略することができます。</t>
    <phoneticPr fontId="9"/>
  </si>
  <si>
    <t>※　網掛けしている様式については、「必須」の提出書類ではありません。</t>
    <rPh sb="2" eb="4">
      <t>アミカ</t>
    </rPh>
    <rPh sb="9" eb="11">
      <t>ヨウシキ</t>
    </rPh>
    <rPh sb="18" eb="20">
      <t>ヒッス</t>
    </rPh>
    <rPh sb="22" eb="24">
      <t>テイシュツ</t>
    </rPh>
    <rPh sb="24" eb="26">
      <t>ショルイ</t>
    </rPh>
    <phoneticPr fontId="9"/>
  </si>
  <si>
    <t>（３）公的職業訓練に関する職業訓練サービスガイドライン適合事業所認定を取得している場合はチェッ
　　クを入れてください。</t>
    <phoneticPr fontId="9"/>
  </si>
  <si>
    <t>（２）職業訓練サービスガイドライン研修受講者が以下の取り組みを行っている場合はチェックを入れてください。</t>
    <phoneticPr fontId="9"/>
  </si>
  <si>
    <t>（３）公的職業訓練に関する職業訓練サービスガイドライン適合事業所認定を取得している場合はチェックを入れて
　　ください。</t>
    <phoneticPr fontId="9"/>
  </si>
  <si>
    <t>（３）公的職業訓練に関する職業訓練サービスガイドライン適合事業所認定を取得している場合はチェックを入れて
　　ください。</t>
    <phoneticPr fontId="9"/>
  </si>
  <si>
    <r>
      <t>講師一覧
【添付書類】　</t>
    </r>
    <r>
      <rPr>
        <b/>
        <sz val="18"/>
        <color theme="1"/>
        <rFont val="ＭＳ Ｐゴシック"/>
        <family val="3"/>
        <charset val="128"/>
      </rPr>
      <t>《省》</t>
    </r>
    <r>
      <rPr>
        <sz val="18"/>
        <color theme="1"/>
        <rFont val="ＭＳ Ｐゴシック"/>
        <family val="3"/>
        <charset val="128"/>
      </rPr>
      <t xml:space="preserve">
・　職務経歴書（写）など講師を担当する者の経歴等がわかる書類（作成していない場合等は認定様式第７の３号「講師の経歴等確認書」）
・　資格・免許（写）等（職業訓練指導員免許、職業訓練指導員講習（48時間講習）を含む。）</t>
    </r>
    <rPh sb="0" eb="2">
      <t>コウシ</t>
    </rPh>
    <rPh sb="2" eb="4">
      <t>イチラン</t>
    </rPh>
    <phoneticPr fontId="9"/>
  </si>
  <si>
    <t>職業訓練サービスガイドライン研修の受講（訓練施設責任者、就職支援責任者、講師又は事務担当者のいずれか）またはISO29993及びISO21001の取得等ガイドライン研修と同程度以上の民間教育訓練機関の質保証・向上の取組を行っている</t>
    <rPh sb="17" eb="19">
      <t>ジュコウ</t>
    </rPh>
    <phoneticPr fontId="9"/>
  </si>
  <si>
    <t>・【ISO29993及びISO21001取得】あり
審査登録証（写）を添付</t>
    <rPh sb="20" eb="22">
      <t>シュトク</t>
    </rPh>
    <rPh sb="35" eb="37">
      <t>テンプ</t>
    </rPh>
    <phoneticPr fontId="9"/>
  </si>
  <si>
    <t>オンライン機器を使用して訓練を行う場合</t>
    <rPh sb="15" eb="16">
      <t>オコナ</t>
    </rPh>
    <rPh sb="17" eb="19">
      <t>バアイ</t>
    </rPh>
    <phoneticPr fontId="9"/>
  </si>
  <si>
    <r>
      <t>職業訓練サービスガイドライン適合事業所認定</t>
    </r>
    <r>
      <rPr>
        <sz val="10"/>
        <rFont val="ＭＳ ゴシック"/>
        <family val="3"/>
        <charset val="128"/>
      </rPr>
      <t>を取得している。</t>
    </r>
    <phoneticPr fontId="9"/>
  </si>
  <si>
    <t>（２）職業訓練サービスガイドライン研修受講者が以下の取り組みを行っている場合はチェックを入れて
　　ください。</t>
    <phoneticPr fontId="9"/>
  </si>
  <si>
    <t>（２）職業訓練サービスガイドライン研修受講者が以下の取り組みを行っている場合はチェックを入れて
　　ください。</t>
    <phoneticPr fontId="9"/>
  </si>
  <si>
    <t>（３）公的職業訓練に関する職業訓練サービスガイドライン適合事業所認定を取得している場合はチェッ
　　クを入れてください。</t>
    <phoneticPr fontId="9"/>
  </si>
  <si>
    <t>　１０　キャリアコンサルティング担当者の要件が確認できる書類</t>
    <phoneticPr fontId="9"/>
  </si>
  <si>
    <t>　１４　ISO29993及びISO21001の審査登録証</t>
    <rPh sb="23" eb="25">
      <t>シンサ</t>
    </rPh>
    <rPh sb="25" eb="28">
      <t>トウロクショウ</t>
    </rPh>
    <phoneticPr fontId="9"/>
  </si>
  <si>
    <t>ISO29993及びISO21001の審査登録証(写)</t>
    <phoneticPr fontId="9"/>
  </si>
  <si>
    <t>職業能力開発促進法（昭和44年法律第64号）第30条の３に規定するキャリアコンサルタント</t>
    <phoneticPr fontId="9"/>
  </si>
  <si>
    <r>
      <t xml:space="preserve">選定における加点要素確認表（実績枠）
</t>
    </r>
    <r>
      <rPr>
        <sz val="18"/>
        <rFont val="ＭＳ Ｐ明朝"/>
        <family val="1"/>
        <charset val="128"/>
      </rPr>
      <t>【添付書類】
・　地域の求人ニーズ等を踏まえた訓練内容であることがわかる書類
・　就職支援責任者が取得していた場合に加点となる資格等の確認ができる書類（キャリアコンサルタント登録証、キャリアコンサルティング技能検定合格証書又は合格通知書（写）</t>
    </r>
    <r>
      <rPr>
        <sz val="18"/>
        <rFont val="ＭＳ Ｐ明朝"/>
        <family val="1"/>
        <charset val="128"/>
      </rPr>
      <t>等）</t>
    </r>
    <r>
      <rPr>
        <b/>
        <sz val="18"/>
        <rFont val="ＭＳ Ｐ明朝"/>
        <family val="1"/>
        <charset val="128"/>
      </rPr>
      <t>《省》</t>
    </r>
    <r>
      <rPr>
        <sz val="18"/>
        <rFont val="ＭＳ Ｐ明朝"/>
        <family val="1"/>
        <charset val="128"/>
      </rPr>
      <t xml:space="preserve">
・　自己診断表（写）</t>
    </r>
    <r>
      <rPr>
        <b/>
        <sz val="18"/>
        <rFont val="ＭＳ Ｐ明朝"/>
        <family val="1"/>
        <charset val="128"/>
      </rPr>
      <t xml:space="preserve">《省》
</t>
    </r>
    <r>
      <rPr>
        <sz val="18"/>
        <rFont val="ＭＳ Ｐ明朝"/>
        <family val="1"/>
        <charset val="128"/>
      </rPr>
      <t>・　職業訓練サービスガイドライン適合事業所認定の認定書（写）</t>
    </r>
    <r>
      <rPr>
        <b/>
        <sz val="18"/>
        <rFont val="ＭＳ Ｐ明朝"/>
        <family val="1"/>
        <charset val="128"/>
      </rPr>
      <t>《省》</t>
    </r>
    <rPh sb="68" eb="70">
      <t>シュトク</t>
    </rPh>
    <rPh sb="74" eb="76">
      <t>バアイ</t>
    </rPh>
    <rPh sb="77" eb="79">
      <t>カテン</t>
    </rPh>
    <rPh sb="82" eb="84">
      <t>シカク</t>
    </rPh>
    <rPh sb="84" eb="85">
      <t>トウ</t>
    </rPh>
    <rPh sb="86" eb="88">
      <t>カクニン</t>
    </rPh>
    <rPh sb="92" eb="94">
      <t>ショルイ</t>
    </rPh>
    <rPh sb="106" eb="109">
      <t>トウロクショウ</t>
    </rPh>
    <rPh sb="157" eb="158">
      <t>ショウ</t>
    </rPh>
    <phoneticPr fontId="9"/>
  </si>
  <si>
    <r>
      <t xml:space="preserve">選定における加点要素確認表（新規参入枠）
</t>
    </r>
    <r>
      <rPr>
        <sz val="18"/>
        <rFont val="ＭＳ Ｐ明朝"/>
        <family val="1"/>
        <charset val="128"/>
      </rPr>
      <t>【添付書類】
・　地域の求人ニーズ等を踏まえた訓練内容であることがわかる書類
・　就職支援責任者が取得していた場合に加点となる資格等の確認ができる書類（キャリアコンサルタント登録証、キャリアコンサルティング技能検定合格証書又は合格通知書（写）</t>
    </r>
    <r>
      <rPr>
        <sz val="18"/>
        <rFont val="ＭＳ Ｐ明朝"/>
        <family val="1"/>
        <charset val="128"/>
      </rPr>
      <t>等）</t>
    </r>
    <r>
      <rPr>
        <b/>
        <sz val="18"/>
        <rFont val="ＭＳ Ｐ明朝"/>
        <family val="1"/>
        <charset val="128"/>
      </rPr>
      <t>《省》</t>
    </r>
    <r>
      <rPr>
        <sz val="18"/>
        <rFont val="ＭＳ Ｐ明朝"/>
        <family val="1"/>
        <charset val="128"/>
      </rPr>
      <t xml:space="preserve">
・　自己診断表（写）</t>
    </r>
    <r>
      <rPr>
        <b/>
        <sz val="18"/>
        <rFont val="ＭＳ Ｐ明朝"/>
        <family val="1"/>
        <charset val="128"/>
      </rPr>
      <t>《省》</t>
    </r>
    <r>
      <rPr>
        <sz val="18"/>
        <rFont val="ＭＳ Ｐ明朝"/>
        <family val="1"/>
        <charset val="128"/>
      </rPr>
      <t xml:space="preserve">
・　委託訓練契約書（写）等
・　職業訓練サービスガイドライン適合事業所認定の認定書（写）</t>
    </r>
    <r>
      <rPr>
        <b/>
        <sz val="18"/>
        <rFont val="ＭＳ Ｐ明朝"/>
        <family val="1"/>
        <charset val="128"/>
      </rPr>
      <t>《省》</t>
    </r>
    <rPh sb="14" eb="16">
      <t>シンキ</t>
    </rPh>
    <rPh sb="16" eb="18">
      <t>サンニュウ</t>
    </rPh>
    <rPh sb="18" eb="19">
      <t>ワク</t>
    </rPh>
    <rPh sb="30" eb="32">
      <t>チイキ</t>
    </rPh>
    <rPh sb="33" eb="35">
      <t>キュウジン</t>
    </rPh>
    <rPh sb="38" eb="39">
      <t>トウ</t>
    </rPh>
    <rPh sb="40" eb="41">
      <t>フ</t>
    </rPh>
    <rPh sb="44" eb="46">
      <t>クンレン</t>
    </rPh>
    <rPh sb="46" eb="48">
      <t>ナイヨウ</t>
    </rPh>
    <rPh sb="57" eb="59">
      <t>ショルイ</t>
    </rPh>
    <rPh sb="131" eb="132">
      <t>ショ</t>
    </rPh>
    <rPh sb="159" eb="160">
      <t>ショウ</t>
    </rPh>
    <rPh sb="164" eb="166">
      <t>イタク</t>
    </rPh>
    <rPh sb="166" eb="168">
      <t>クンレン</t>
    </rPh>
    <rPh sb="168" eb="171">
      <t>ケイヤクショ</t>
    </rPh>
    <rPh sb="172" eb="173">
      <t>ウツ</t>
    </rPh>
    <rPh sb="174" eb="175">
      <t>ナド</t>
    </rPh>
    <phoneticPr fontId="9"/>
  </si>
  <si>
    <r>
      <t xml:space="preserve">各種就職支援等の実施
</t>
    </r>
    <r>
      <rPr>
        <sz val="18"/>
        <color theme="1"/>
        <rFont val="ＭＳ Ｐ明朝"/>
        <family val="1"/>
        <charset val="128"/>
      </rPr>
      <t>【添付書類】</t>
    </r>
    <r>
      <rPr>
        <sz val="18"/>
        <color theme="1"/>
        <rFont val="ＭＳ Ｐゴシック"/>
        <family val="3"/>
        <charset val="128"/>
      </rPr>
      <t xml:space="preserve">
</t>
    </r>
    <r>
      <rPr>
        <sz val="18"/>
        <color theme="1"/>
        <rFont val="ＭＳ Ｐ明朝"/>
        <family val="1"/>
        <charset val="128"/>
      </rPr>
      <t>・　キャリアコンサルティング担当者（キャリアコンサルタント又はジョブ・カード作成アドバイザー又はキャリアコンサルティング技能士（1級又は2級）又は職業訓練指導員免許を保有する者）の要件が確認できる書類（キャリアコンサルタント登録証（写）又はジョブ・カード作成アドバイザー証（写）又はキャリアコンサルティング技能士（1級又は2級）の合格証書又は合格通知書（写）又は職業訓練指導員免許証（写））</t>
    </r>
    <r>
      <rPr>
        <b/>
        <sz val="18"/>
        <color theme="1"/>
        <rFont val="ＭＳ Ｐ明朝"/>
        <family val="1"/>
        <charset val="128"/>
      </rPr>
      <t>《省》</t>
    </r>
    <r>
      <rPr>
        <sz val="18"/>
        <color theme="1"/>
        <rFont val="ＭＳ Ｐ明朝"/>
        <family val="1"/>
        <charset val="128"/>
      </rPr>
      <t xml:space="preserve">
・　就職支援責任者の雇用保険被保険者資格取得等確認通知書（事業主通知用）（写）（雇用保険の被保険者でない場合は、「労働条件通知書」等の直接雇用していることが分かる書類）</t>
    </r>
    <r>
      <rPr>
        <b/>
        <sz val="18"/>
        <color theme="1"/>
        <rFont val="ＭＳ Ｐ明朝"/>
        <family val="1"/>
        <charset val="128"/>
      </rPr>
      <t>《省》</t>
    </r>
    <rPh sb="32" eb="34">
      <t>タントウ</t>
    </rPh>
    <rPh sb="47" eb="48">
      <t>マタ</t>
    </rPh>
    <rPh sb="56" eb="58">
      <t>サクセイ</t>
    </rPh>
    <rPh sb="108" eb="110">
      <t>ヨウケン</t>
    </rPh>
    <rPh sb="111" eb="113">
      <t>カクニン</t>
    </rPh>
    <rPh sb="116" eb="118">
      <t>ショルイ</t>
    </rPh>
    <rPh sb="134" eb="135">
      <t>ウツ</t>
    </rPh>
    <rPh sb="136" eb="137">
      <t>マタ</t>
    </rPh>
    <rPh sb="145" eb="147">
      <t>サクセイ</t>
    </rPh>
    <rPh sb="153" eb="154">
      <t>ショウ</t>
    </rPh>
    <rPh sb="155" eb="156">
      <t>ウツ</t>
    </rPh>
    <rPh sb="197" eb="198">
      <t>マタ</t>
    </rPh>
    <rPh sb="199" eb="201">
      <t>ショクギョウ</t>
    </rPh>
    <rPh sb="201" eb="203">
      <t>クンレン</t>
    </rPh>
    <rPh sb="203" eb="206">
      <t>シドウイン</t>
    </rPh>
    <rPh sb="206" eb="209">
      <t>メンキョショウ</t>
    </rPh>
    <rPh sb="210" eb="211">
      <t>ウツ</t>
    </rPh>
    <phoneticPr fontId="9"/>
  </si>
  <si>
    <t>（添付書類：キャリアコンサルタント登録証（写）又はジョブ・カード作成アドバイザー証（写）又はキャリアコンサルティング技能士（1級又は2級）の合格証書又は合格通知書（写）又は職業訓練指導員免許証（写））</t>
    <rPh sb="1" eb="3">
      <t>テンプ</t>
    </rPh>
    <rPh sb="3" eb="5">
      <t>ショルイ</t>
    </rPh>
    <rPh sb="17" eb="20">
      <t>トウロクショウ</t>
    </rPh>
    <rPh sb="21" eb="22">
      <t>ウツ</t>
    </rPh>
    <rPh sb="23" eb="24">
      <t>マタ</t>
    </rPh>
    <rPh sb="32" eb="34">
      <t>サクセイ</t>
    </rPh>
    <rPh sb="40" eb="41">
      <t>ショウ</t>
    </rPh>
    <rPh sb="42" eb="43">
      <t>ウツ</t>
    </rPh>
    <rPh sb="82" eb="83">
      <t>ウツ</t>
    </rPh>
    <phoneticPr fontId="9"/>
  </si>
  <si>
    <t>キャリアコンサルタント登録証(写)又はジョブカード作成アドバイザー証(写)又はキャリアコンサルティング技能検定合格証書又は合格通知書(写)又は職業訓練指導員免許証（写）</t>
    <rPh sb="15" eb="16">
      <t>ウツ</t>
    </rPh>
    <rPh sb="37" eb="38">
      <t>マタ</t>
    </rPh>
    <phoneticPr fontId="9"/>
  </si>
  <si>
    <t>キャリアコンサルタント登録証(写)又はキャリアコンサルティング技能検定合格証書又は合格通知書(写)</t>
    <rPh sb="11" eb="14">
      <t>トウロクショウ</t>
    </rPh>
    <rPh sb="15" eb="16">
      <t>ウツ</t>
    </rPh>
    <rPh sb="17" eb="18">
      <t>マタ</t>
    </rPh>
    <rPh sb="31" eb="33">
      <t>ギノウ</t>
    </rPh>
    <rPh sb="33" eb="35">
      <t>ケンテイ</t>
    </rPh>
    <rPh sb="35" eb="37">
      <t>ゴウカク</t>
    </rPh>
    <rPh sb="37" eb="39">
      <t>ショウショ</t>
    </rPh>
    <rPh sb="39" eb="40">
      <t>マタ</t>
    </rPh>
    <rPh sb="41" eb="43">
      <t>ゴウカク</t>
    </rPh>
    <rPh sb="43" eb="46">
      <t>ツウチショ</t>
    </rPh>
    <rPh sb="47" eb="48">
      <t>ウツ</t>
    </rPh>
    <phoneticPr fontId="9"/>
  </si>
  <si>
    <t>05　介護・医療・福祉分野</t>
    <rPh sb="6" eb="8">
      <t>イリョウ</t>
    </rPh>
    <phoneticPr fontId="9"/>
  </si>
  <si>
    <t>5-27-ｘｘ-ｘｘ-ｘｘ-ｘｘｘｘ</t>
    <phoneticPr fontId="9"/>
  </si>
  <si>
    <t>「企業実習促進奨励金」の支給を希望する場合に「○」を記入</t>
    <phoneticPr fontId="9"/>
  </si>
  <si>
    <t>WEBデザインの訓練における基本奨励金の特例措置の適用に係る希望の有無（適用を希望する場合のみ「○」を記入）</t>
    <phoneticPr fontId="9"/>
  </si>
  <si>
    <t>認定様式第５号添付書類２</t>
  </si>
  <si>
    <t>（様式A-54）</t>
    <rPh sb="1" eb="3">
      <t>ヨウシキ</t>
    </rPh>
    <phoneticPr fontId="9"/>
  </si>
  <si>
    <t>企業実習実施計画書</t>
    <rPh sb="0" eb="2">
      <t>キギョウ</t>
    </rPh>
    <rPh sb="2" eb="4">
      <t>ジッシュウ</t>
    </rPh>
    <rPh sb="4" eb="6">
      <t>ジッシ</t>
    </rPh>
    <rPh sb="6" eb="9">
      <t>ケイカクショ</t>
    </rPh>
    <phoneticPr fontId="8"/>
  </si>
  <si>
    <t>企業実習先の事業所名</t>
    <rPh sb="0" eb="2">
      <t>キギョウ</t>
    </rPh>
    <rPh sb="2" eb="4">
      <t>ジッシュウ</t>
    </rPh>
    <rPh sb="4" eb="5">
      <t>サキ</t>
    </rPh>
    <rPh sb="6" eb="9">
      <t>ジギョウショ</t>
    </rPh>
    <rPh sb="9" eb="10">
      <t>メイ</t>
    </rPh>
    <phoneticPr fontId="9"/>
  </si>
  <si>
    <t>実施予定日</t>
    <rPh sb="0" eb="2">
      <t>ジッシ</t>
    </rPh>
    <phoneticPr fontId="8"/>
  </si>
  <si>
    <t>実施予定日数</t>
    <rPh sb="4" eb="6">
      <t>ニッスウ</t>
    </rPh>
    <phoneticPr fontId="8"/>
  </si>
  <si>
    <t>（※）・本計画書は、実習促進奨励金の支給を希望する場合に作成してください。なお、実習促進奨励金の支給を受けるためには、本計画書の提出だけではなく、要件を満たす訓練を実施する必要があります。
　　　・本計画書提出時点で調整中の事項については、「未定」と記載して差し支えありません。ただし、「実施予定日」については日別計画表又は推奨訓練日程計画表に記載された日程を記載してください。
　　　・その他特記すべき事項がある場合は「備考」に記載してください。</t>
    <rPh sb="4" eb="5">
      <t>ホン</t>
    </rPh>
    <rPh sb="5" eb="8">
      <t>ケイカクショ</t>
    </rPh>
    <rPh sb="10" eb="12">
      <t>ジッシュウ</t>
    </rPh>
    <rPh sb="12" eb="14">
      <t>ソクシン</t>
    </rPh>
    <rPh sb="14" eb="17">
      <t>ショウレイキン</t>
    </rPh>
    <rPh sb="18" eb="20">
      <t>シキュウ</t>
    </rPh>
    <rPh sb="40" eb="42">
      <t>ジッシュウ</t>
    </rPh>
    <rPh sb="42" eb="44">
      <t>ソクシン</t>
    </rPh>
    <rPh sb="44" eb="47">
      <t>ショウレイキン</t>
    </rPh>
    <rPh sb="48" eb="50">
      <t>シキュウ</t>
    </rPh>
    <rPh sb="99" eb="100">
      <t>ホン</t>
    </rPh>
    <rPh sb="100" eb="103">
      <t>ケイカクショ</t>
    </rPh>
    <rPh sb="103" eb="105">
      <t>テイシュツ</t>
    </rPh>
    <rPh sb="105" eb="107">
      <t>ジテン</t>
    </rPh>
    <rPh sb="121" eb="123">
      <t>ミテイ</t>
    </rPh>
    <rPh sb="125" eb="127">
      <t>キサイ</t>
    </rPh>
    <rPh sb="129" eb="130">
      <t>サ</t>
    </rPh>
    <rPh sb="131" eb="132">
      <t>ツカ</t>
    </rPh>
    <rPh sb="144" eb="146">
      <t>ジッシ</t>
    </rPh>
    <rPh sb="160" eb="161">
      <t>マタ</t>
    </rPh>
    <rPh sb="162" eb="164">
      <t>スイショウ</t>
    </rPh>
    <rPh sb="164" eb="166">
      <t>クンレン</t>
    </rPh>
    <rPh sb="166" eb="168">
      <t>ニッテイ</t>
    </rPh>
    <rPh sb="168" eb="170">
      <t>ケイカク</t>
    </rPh>
    <rPh sb="170" eb="171">
      <t>ヒョウ</t>
    </rPh>
    <rPh sb="172" eb="174">
      <t>キサイ</t>
    </rPh>
    <rPh sb="177" eb="179">
      <t>ニッテイ</t>
    </rPh>
    <rPh sb="180" eb="182">
      <t>キサイ</t>
    </rPh>
    <rPh sb="196" eb="197">
      <t>タ</t>
    </rPh>
    <rPh sb="197" eb="199">
      <t>トッキ</t>
    </rPh>
    <rPh sb="202" eb="204">
      <t>ジコウ</t>
    </rPh>
    <rPh sb="207" eb="209">
      <t>バアイ</t>
    </rPh>
    <rPh sb="211" eb="213">
      <t>ビコウ</t>
    </rPh>
    <rPh sb="215" eb="217">
      <t>キサイ</t>
    </rPh>
    <phoneticPr fontId="8"/>
  </si>
  <si>
    <t>（2022.12）</t>
    <phoneticPr fontId="8"/>
  </si>
  <si>
    <t>認定様式第５号添付書類１</t>
  </si>
  <si>
    <t>　　②　業務
　　　イ　過去の受講者に対する就職支援実績、公共職業安定所が作成した受講者の就職支援計画等を踏まえ、受講者に対する就職支援を企画、立案すること。
　　　ロ　受講者に対するキャリアコンサルティング、訓練の修了判定、ジョブ・カードの作成支援、就職支援必須事項が適切に実施されるよう管理し、確保すること。
　　　ハ　就職支援に関して、公共職業安定所その他職業紹介機関、事業主団体等との連携を確保すること。
　　　ニ　訓練修了者及び就職理由退校者の就職状況を把握、管理すること。</t>
    <rPh sb="4" eb="6">
      <t>ギョウム</t>
    </rPh>
    <rPh sb="12" eb="14">
      <t>カコ</t>
    </rPh>
    <rPh sb="15" eb="18">
      <t>ジュコウシャ</t>
    </rPh>
    <rPh sb="19" eb="20">
      <t>タイ</t>
    </rPh>
    <rPh sb="22" eb="24">
      <t>シュウショク</t>
    </rPh>
    <rPh sb="24" eb="26">
      <t>シエン</t>
    </rPh>
    <rPh sb="26" eb="28">
      <t>ジッセキ</t>
    </rPh>
    <rPh sb="29" eb="31">
      <t>コウキョウ</t>
    </rPh>
    <rPh sb="31" eb="33">
      <t>ショクギョウ</t>
    </rPh>
    <rPh sb="33" eb="35">
      <t>アンテイ</t>
    </rPh>
    <rPh sb="35" eb="36">
      <t>ショ</t>
    </rPh>
    <rPh sb="37" eb="39">
      <t>サクセイ</t>
    </rPh>
    <rPh sb="41" eb="44">
      <t>ジュコウシャ</t>
    </rPh>
    <rPh sb="45" eb="47">
      <t>シュウショク</t>
    </rPh>
    <rPh sb="47" eb="49">
      <t>シエン</t>
    </rPh>
    <rPh sb="49" eb="51">
      <t>ケイカク</t>
    </rPh>
    <rPh sb="51" eb="52">
      <t>トウ</t>
    </rPh>
    <rPh sb="53" eb="54">
      <t>フ</t>
    </rPh>
    <rPh sb="57" eb="60">
      <t>ジュコウシャ</t>
    </rPh>
    <rPh sb="61" eb="62">
      <t>タイ</t>
    </rPh>
    <rPh sb="64" eb="66">
      <t>シュウショク</t>
    </rPh>
    <rPh sb="66" eb="68">
      <t>シエン</t>
    </rPh>
    <rPh sb="69" eb="71">
      <t>キカク</t>
    </rPh>
    <rPh sb="72" eb="74">
      <t>リツアン</t>
    </rPh>
    <rPh sb="85" eb="88">
      <t>ジュコウシャ</t>
    </rPh>
    <rPh sb="89" eb="90">
      <t>タイ</t>
    </rPh>
    <rPh sb="105" eb="107">
      <t>クンレン</t>
    </rPh>
    <rPh sb="108" eb="110">
      <t>シュウリョウ</t>
    </rPh>
    <rPh sb="110" eb="112">
      <t>ハンテイ</t>
    </rPh>
    <rPh sb="121" eb="123">
      <t>サクセイ</t>
    </rPh>
    <rPh sb="123" eb="125">
      <t>シエン</t>
    </rPh>
    <rPh sb="126" eb="128">
      <t>シュウショク</t>
    </rPh>
    <rPh sb="128" eb="130">
      <t>シエン</t>
    </rPh>
    <rPh sb="130" eb="132">
      <t>ヒッス</t>
    </rPh>
    <rPh sb="132" eb="134">
      <t>ジコウ</t>
    </rPh>
    <rPh sb="135" eb="137">
      <t>テキセツ</t>
    </rPh>
    <rPh sb="138" eb="140">
      <t>ジッシ</t>
    </rPh>
    <rPh sb="145" eb="147">
      <t>カンリ</t>
    </rPh>
    <rPh sb="149" eb="151">
      <t>カクホ</t>
    </rPh>
    <rPh sb="162" eb="164">
      <t>シュウショク</t>
    </rPh>
    <rPh sb="164" eb="166">
      <t>シエン</t>
    </rPh>
    <rPh sb="167" eb="168">
      <t>カン</t>
    </rPh>
    <rPh sb="171" eb="173">
      <t>コウキョウ</t>
    </rPh>
    <rPh sb="173" eb="175">
      <t>ショクギョウ</t>
    </rPh>
    <rPh sb="175" eb="178">
      <t>アンテイショ</t>
    </rPh>
    <rPh sb="180" eb="181">
      <t>タ</t>
    </rPh>
    <rPh sb="181" eb="183">
      <t>ショクギョウ</t>
    </rPh>
    <rPh sb="183" eb="185">
      <t>ショウカイ</t>
    </rPh>
    <rPh sb="185" eb="187">
      <t>キカン</t>
    </rPh>
    <rPh sb="188" eb="191">
      <t>ジギョウヌシ</t>
    </rPh>
    <rPh sb="191" eb="193">
      <t>ダンタイ</t>
    </rPh>
    <rPh sb="193" eb="194">
      <t>トウ</t>
    </rPh>
    <rPh sb="196" eb="198">
      <t>レンケイ</t>
    </rPh>
    <rPh sb="199" eb="201">
      <t>カクホ</t>
    </rPh>
    <rPh sb="212" eb="214">
      <t>クンレン</t>
    </rPh>
    <rPh sb="214" eb="217">
      <t>シュウリョウシャ</t>
    </rPh>
    <rPh sb="217" eb="218">
      <t>オヨ</t>
    </rPh>
    <rPh sb="219" eb="221">
      <t>シュウショク</t>
    </rPh>
    <rPh sb="221" eb="223">
      <t>リユウ</t>
    </rPh>
    <rPh sb="223" eb="225">
      <t>タイコウ</t>
    </rPh>
    <rPh sb="225" eb="226">
      <t>シャ</t>
    </rPh>
    <rPh sb="227" eb="229">
      <t>シュウショク</t>
    </rPh>
    <rPh sb="229" eb="231">
      <t>ジョウキョウ</t>
    </rPh>
    <rPh sb="232" eb="234">
      <t>ハアク</t>
    </rPh>
    <rPh sb="235" eb="237">
      <t>カンリ</t>
    </rPh>
    <phoneticPr fontId="9"/>
  </si>
  <si>
    <r>
      <rPr>
        <sz val="10.5"/>
        <rFont val="ＭＳ ゴシック"/>
        <family val="3"/>
        <charset val="128"/>
      </rPr>
      <t>雇用保険被保険者資格取得等確認通知書(事業主通知用)(写)</t>
    </r>
    <r>
      <rPr>
        <sz val="11"/>
        <rFont val="ＭＳ ゴシック"/>
        <family val="3"/>
        <charset val="128"/>
      </rPr>
      <t xml:space="preserve">
（雇用保険の被保険者ではない場合は、｢労働条件通知書｣等の直接雇用していることが分かる書類）</t>
    </r>
    <phoneticPr fontId="9"/>
  </si>
  <si>
    <r>
      <t xml:space="preserve">訓練カリキュラム
【添付書類】
・職場見学等実施計画書　※認定職業訓練実施基本奨励金の特例措置の適用を受けようとする場合に限る
</t>
    </r>
    <r>
      <rPr>
        <sz val="18"/>
        <color rgb="FFFF0000"/>
        <rFont val="ＭＳ Ｐゴシック"/>
        <family val="3"/>
        <charset val="128"/>
      </rPr>
      <t xml:space="preserve">・企業実習実施計画書   　※実習奨励金の特例措置の適用を受けようとする場合に限る
</t>
    </r>
    <rPh sb="0" eb="2">
      <t>クンレン</t>
    </rPh>
    <phoneticPr fontId="9"/>
  </si>
  <si>
    <t>（※）・本計画書は、認定職業訓練実施基本奨励金の特例措置の適用を希望する場合に作成してください。なお、特例措置の適用を受けるためには、本計画書の提出だけではなく、
　　　　要件を満たす訓練を実施する必要があります。
　　　・「サービス種類」は、介護保険法又は障害者の日常生活及び社会生活を総合的に支援するための法律の規定に基づくサービスの種類を記載してください。
　　　・本計画書提出時点で調整中の事項については、「未定」と記載して差し支えありません。ただし、「実施予定日」については日別計画表に記載した日程を記載してください。
　　　・その他特記すべき事項がある場合は「備考」に記載してください。</t>
    <rPh sb="4" eb="5">
      <t>ホン</t>
    </rPh>
    <rPh sb="5" eb="8">
      <t>ケイカクショ</t>
    </rPh>
    <rPh sb="186" eb="187">
      <t>ホン</t>
    </rPh>
    <rPh sb="187" eb="190">
      <t>ケイカクショ</t>
    </rPh>
    <rPh sb="190" eb="192">
      <t>テイシュツ</t>
    </rPh>
    <rPh sb="192" eb="194">
      <t>ジテン</t>
    </rPh>
    <rPh sb="208" eb="210">
      <t>ミテイ</t>
    </rPh>
    <rPh sb="212" eb="214">
      <t>キサイ</t>
    </rPh>
    <rPh sb="216" eb="217">
      <t>サ</t>
    </rPh>
    <rPh sb="218" eb="219">
      <t>ツカ</t>
    </rPh>
    <rPh sb="231" eb="233">
      <t>ジッシ</t>
    </rPh>
    <rPh sb="248" eb="250">
      <t>キサイ</t>
    </rPh>
    <rPh sb="252" eb="254">
      <t>ニッテイ</t>
    </rPh>
    <rPh sb="255" eb="257">
      <t>キサイ</t>
    </rPh>
    <rPh sb="271" eb="272">
      <t>タ</t>
    </rPh>
    <rPh sb="272" eb="274">
      <t>トッキ</t>
    </rPh>
    <rPh sb="277" eb="279">
      <t>ジコウ</t>
    </rPh>
    <rPh sb="282" eb="284">
      <t>バアイ</t>
    </rPh>
    <rPh sb="286" eb="288">
      <t>ビコウ</t>
    </rPh>
    <rPh sb="290" eb="292">
      <t>キサイ</t>
    </rPh>
    <phoneticPr fontId="8"/>
  </si>
  <si>
    <t>求職者支援訓練　認定申請書等提出書類一覧【実践コース申請用】</t>
    <rPh sb="0" eb="2">
      <t>キュウショク</t>
    </rPh>
    <rPh sb="2" eb="3">
      <t>シャ</t>
    </rPh>
    <rPh sb="3" eb="5">
      <t>シエン</t>
    </rPh>
    <rPh sb="5" eb="7">
      <t>クンレン</t>
    </rPh>
    <rPh sb="8" eb="10">
      <t>ニンテイ</t>
    </rPh>
    <rPh sb="10" eb="14">
      <t>シンセイショトウ</t>
    </rPh>
    <rPh sb="14" eb="16">
      <t>テイシュツ</t>
    </rPh>
    <rPh sb="16" eb="18">
      <t>ショルイ</t>
    </rPh>
    <rPh sb="18" eb="20">
      <t>イチラン</t>
    </rPh>
    <rPh sb="21" eb="23">
      <t>ジッセン</t>
    </rPh>
    <rPh sb="26" eb="28">
      <t>シンセイ</t>
    </rPh>
    <rPh sb="28" eb="29">
      <t>ヨウ</t>
    </rPh>
    <phoneticPr fontId="9"/>
  </si>
  <si>
    <r>
      <rPr>
        <b/>
        <sz val="18"/>
        <color theme="1"/>
        <rFont val="ＭＳ Ｐゴシック"/>
        <family val="3"/>
        <charset val="128"/>
      </rPr>
      <t>該当機関のみ</t>
    </r>
    <r>
      <rPr>
        <sz val="18"/>
        <color theme="1"/>
        <rFont val="ＭＳ Ｐゴシック"/>
        <family val="3"/>
        <charset val="128"/>
      </rPr>
      <t xml:space="preserve">
→</t>
    </r>
    <r>
      <rPr>
        <u/>
        <sz val="16"/>
        <color theme="1"/>
        <rFont val="ＭＳ Ｐゴシック"/>
        <family val="3"/>
        <charset val="128"/>
      </rPr>
      <t>講師が職務経歴書を作成していない場合や職務経歴書の記載内容だけでは「申請の留意事項」別紙10の講師要件（類型1～5）に適合することが確認できない場合のみ必要となる様式です。</t>
    </r>
    <rPh sb="0" eb="2">
      <t>ガイトウ</t>
    </rPh>
    <rPh sb="2" eb="4">
      <t>キカン</t>
    </rPh>
    <phoneticPr fontId="8"/>
  </si>
  <si>
    <r>
      <rPr>
        <b/>
        <sz val="18"/>
        <color theme="1"/>
        <rFont val="ＭＳ Ｐゴシック"/>
        <family val="3"/>
        <charset val="128"/>
      </rPr>
      <t>該当機関のみ</t>
    </r>
    <r>
      <rPr>
        <sz val="18"/>
        <color theme="1"/>
        <rFont val="ＭＳ Ｐゴシック"/>
        <family val="3"/>
        <charset val="128"/>
      </rPr>
      <t xml:space="preserve">
→</t>
    </r>
    <r>
      <rPr>
        <u/>
        <sz val="16"/>
        <color theme="1"/>
        <rFont val="ＭＳ Ｐゴシック"/>
        <family val="3"/>
        <charset val="128"/>
      </rPr>
      <t>訓練カリキュラムとして「企業実習」を設定する場合のみ必要となる様式です。</t>
    </r>
    <rPh sb="0" eb="2">
      <t>ガイトウ</t>
    </rPh>
    <rPh sb="2" eb="4">
      <t>キカン</t>
    </rPh>
    <phoneticPr fontId="8"/>
  </si>
  <si>
    <r>
      <t xml:space="preserve">該当機関のみ
</t>
    </r>
    <r>
      <rPr>
        <u/>
        <sz val="16"/>
        <color theme="1"/>
        <rFont val="ＭＳ Ｐゴシック"/>
        <family val="3"/>
        <charset val="128"/>
      </rPr>
      <t>→同一年度に開講する訓練科で、すでに1度提出した内容であれば《省》と記載した書類の提出を省略することができます。《省》と記載した書類の提出を省略する場合のみ必要となる様式です。</t>
    </r>
    <phoneticPr fontId="8"/>
  </si>
  <si>
    <r>
      <rPr>
        <b/>
        <sz val="18"/>
        <color theme="1"/>
        <rFont val="ＭＳ Ｐゴシック"/>
        <family val="3"/>
        <charset val="128"/>
      </rPr>
      <t>該当機関のみ</t>
    </r>
    <r>
      <rPr>
        <sz val="18"/>
        <color theme="1"/>
        <rFont val="ＭＳ Ｐゴシック"/>
        <family val="3"/>
        <charset val="128"/>
      </rPr>
      <t xml:space="preserve">
</t>
    </r>
    <r>
      <rPr>
        <sz val="16"/>
        <color theme="1"/>
        <rFont val="ＭＳ Ｐゴシック"/>
        <family val="3"/>
        <charset val="128"/>
      </rPr>
      <t>→</t>
    </r>
    <r>
      <rPr>
        <u/>
        <sz val="16"/>
        <color theme="1"/>
        <rFont val="ＭＳ Ｐゴシック"/>
        <family val="3"/>
        <charset val="128"/>
      </rPr>
      <t>選定における加点要素として使用するため、申請日から遡って、過去1年間に求職者支援訓練を実施したことがある場合のみ必要となる様式です。</t>
    </r>
    <rPh sb="0" eb="2">
      <t>ガイトウ</t>
    </rPh>
    <rPh sb="2" eb="4">
      <t>キカン</t>
    </rPh>
    <rPh sb="15" eb="17">
      <t>カテン</t>
    </rPh>
    <rPh sb="17" eb="19">
      <t>ヨウソ</t>
    </rPh>
    <rPh sb="22" eb="24">
      <t>シヨウ</t>
    </rPh>
    <rPh sb="29" eb="31">
      <t>シンセイ</t>
    </rPh>
    <phoneticPr fontId="8"/>
  </si>
  <si>
    <r>
      <rPr>
        <b/>
        <sz val="18"/>
        <color theme="1"/>
        <rFont val="ＭＳ Ｐゴシック"/>
        <family val="3"/>
        <charset val="128"/>
      </rPr>
      <t>該当機関のみ</t>
    </r>
    <r>
      <rPr>
        <sz val="18"/>
        <color theme="1"/>
        <rFont val="ＭＳ Ｐゴシック"/>
        <family val="3"/>
        <charset val="128"/>
      </rPr>
      <t xml:space="preserve">
→</t>
    </r>
    <r>
      <rPr>
        <u/>
        <sz val="16"/>
        <color theme="1"/>
        <rFont val="ＭＳ Ｐゴシック"/>
        <family val="3"/>
        <charset val="128"/>
      </rPr>
      <t>同一年度に開講する訓練科で、すでに1度提出した内容であれば《省》と記載した書類の提出を省略することができます。《省》と記載した書類の提出を省略する場合のみ必要となる様式です。</t>
    </r>
    <rPh sb="0" eb="2">
      <t>ガイトウ</t>
    </rPh>
    <rPh sb="2" eb="4">
      <t>キカン</t>
    </rPh>
    <phoneticPr fontId="8"/>
  </si>
  <si>
    <t>　　　③　就職支援責任者となる者
　　　能開法第30条の３に規定するキャリアコンサルタント又はジョブ・カード作成アドバイザー（ジョブ・カード講習の受講等により、ジョブ・カードの作成支援を行う
　　　ことが認められた者として登録された者をいう。）又はキャリアコンサルティング技能士（1級又は2級）又は能開法第28条第１項に規定する職業訓練指導員免許を保
　　　有する者であることが望ましい。</t>
    <phoneticPr fontId="9"/>
  </si>
  <si>
    <r>
      <t xml:space="preserve">実施体制等確認表
</t>
    </r>
    <r>
      <rPr>
        <sz val="18"/>
        <color theme="1"/>
        <rFont val="ＭＳ Ｐ明朝"/>
        <family val="1"/>
        <charset val="128"/>
      </rPr>
      <t>【添付書類】</t>
    </r>
    <r>
      <rPr>
        <sz val="18"/>
        <color theme="1"/>
        <rFont val="ＭＳ Ｐゴシック"/>
        <family val="3"/>
        <charset val="128"/>
      </rPr>
      <t xml:space="preserve">
</t>
    </r>
    <r>
      <rPr>
        <sz val="18"/>
        <color theme="1"/>
        <rFont val="ＭＳ Ｐ明朝"/>
        <family val="1"/>
        <charset val="128"/>
      </rPr>
      <t>・　不動産登記簿謄本（写）（訓練実施場所及び事務室を所有する場合）、賃貸借契約書（写）（訓練実施場所及び事務室を賃借する場合）等、施設が使用可能であることが確認できるもの</t>
    </r>
    <r>
      <rPr>
        <b/>
        <sz val="18"/>
        <color theme="1"/>
        <rFont val="ＭＳ Ｐ明朝"/>
        <family val="1"/>
        <charset val="128"/>
      </rPr>
      <t>《省》</t>
    </r>
    <r>
      <rPr>
        <sz val="18"/>
        <color theme="1"/>
        <rFont val="ＭＳ Ｐ明朝"/>
        <family val="1"/>
        <charset val="128"/>
      </rPr>
      <t xml:space="preserve">
・　訓練実施施設（教室・実習室）及び事務室の平面図</t>
    </r>
    <r>
      <rPr>
        <b/>
        <sz val="18"/>
        <color theme="1"/>
        <rFont val="ＭＳ Ｐ明朝"/>
        <family val="1"/>
        <charset val="128"/>
      </rPr>
      <t>《省》</t>
    </r>
    <r>
      <rPr>
        <sz val="18"/>
        <color theme="1"/>
        <rFont val="ＭＳ Ｐ明朝"/>
        <family val="1"/>
        <charset val="128"/>
      </rPr>
      <t xml:space="preserve">
・　介護職員養成研修等の指定通知書（写）（介護職員養成研修を求職者支援訓練として実施する場合）
・　加入する予定である災害補償制度等に関するリーフレット等</t>
    </r>
    <r>
      <rPr>
        <b/>
        <sz val="18"/>
        <color theme="1"/>
        <rFont val="ＭＳ Ｐ明朝"/>
        <family val="1"/>
        <charset val="128"/>
      </rPr>
      <t xml:space="preserve">《省》
</t>
    </r>
    <r>
      <rPr>
        <sz val="18"/>
        <color theme="1"/>
        <rFont val="ＭＳ Ｐ明朝"/>
        <family val="1"/>
        <charset val="128"/>
      </rPr>
      <t>・　託児サービス提供機関の要件に該当することを確認できる資料
・　職業訓練サービスガイドライン研修の修了証書（写）、修了証明書（写）又は受講証明書（写）、(受講者が講師又は事務担当者の場合は、申請者と直接雇用関係であることがわかる書類）</t>
    </r>
    <r>
      <rPr>
        <b/>
        <sz val="18"/>
        <color theme="1"/>
        <rFont val="ＭＳ Ｐ明朝"/>
        <family val="1"/>
        <charset val="128"/>
      </rPr>
      <t>《省》</t>
    </r>
    <r>
      <rPr>
        <sz val="18"/>
        <color theme="1"/>
        <rFont val="ＭＳ Ｐ明朝"/>
        <family val="1"/>
        <charset val="128"/>
      </rPr>
      <t xml:space="preserve">
・ISO29993及びISO21001の審査登録証（写）</t>
    </r>
    <r>
      <rPr>
        <b/>
        <sz val="18"/>
        <color theme="1"/>
        <rFont val="ＭＳ Ｐ明朝"/>
        <family val="1"/>
        <charset val="128"/>
      </rPr>
      <t>《省》</t>
    </r>
    <rPh sb="40" eb="41">
      <t>シツ</t>
    </rPh>
    <rPh sb="70" eb="71">
      <t>シツ</t>
    </rPh>
    <rPh sb="121" eb="122">
      <t>オヨ</t>
    </rPh>
    <rPh sb="152" eb="153">
      <t>ウツ</t>
    </rPh>
    <rPh sb="188" eb="190">
      <t>ヨテイ</t>
    </rPh>
    <rPh sb="217" eb="219">
      <t>タクジ</t>
    </rPh>
    <rPh sb="223" eb="225">
      <t>テイキョウ</t>
    </rPh>
    <rPh sb="225" eb="227">
      <t>キカン</t>
    </rPh>
    <rPh sb="228" eb="230">
      <t>ヨウケン</t>
    </rPh>
    <rPh sb="231" eb="233">
      <t>ガイトウ</t>
    </rPh>
    <rPh sb="238" eb="240">
      <t>カクニン</t>
    </rPh>
    <rPh sb="243" eb="245">
      <t>シリョウ</t>
    </rPh>
    <phoneticPr fontId="9"/>
  </si>
  <si>
    <r>
      <t xml:space="preserve">訓練実施機関・施設の概要
</t>
    </r>
    <r>
      <rPr>
        <sz val="18"/>
        <color theme="1"/>
        <rFont val="ＭＳ Ｐ明朝"/>
        <family val="1"/>
        <charset val="128"/>
      </rPr>
      <t>【添付書類】</t>
    </r>
    <r>
      <rPr>
        <sz val="18"/>
        <color theme="1"/>
        <rFont val="ＭＳ Ｐゴシック"/>
        <family val="3"/>
        <charset val="128"/>
      </rPr>
      <t xml:space="preserve">
</t>
    </r>
    <r>
      <rPr>
        <sz val="18"/>
        <color theme="1"/>
        <rFont val="ＭＳ Ｐ明朝"/>
        <family val="1"/>
        <charset val="128"/>
      </rPr>
      <t>・　法人登記簿謄本（写）（法人の場合）、個人事業の開廃業届出書（写）（個人の場合）等、事業実績を確認できるもの</t>
    </r>
    <r>
      <rPr>
        <b/>
        <sz val="18"/>
        <color theme="1"/>
        <rFont val="ＭＳ Ｐ明朝"/>
        <family val="1"/>
        <charset val="128"/>
      </rPr>
      <t xml:space="preserve">《省》
</t>
    </r>
    <r>
      <rPr>
        <sz val="18"/>
        <color theme="1"/>
        <rFont val="ＭＳ Ｐ明朝"/>
        <family val="1"/>
        <charset val="128"/>
      </rPr>
      <t>・　訓練を開始しようとする日から遡って3年間において、申請する訓練科と同程度の訓練期間及び訓練時間の職業訓練を適切に行った実績を示す資料（パンフレット、カリキュラム等）又は求職者支援訓練認定書（写）及び就職実績
・　技能講習の内容を含む訓練科を適切に行った実績が確認できる書類
・　代表者氏名・役員一覧（フリガナ・生年月日・性別が分かるもの）</t>
    </r>
    <r>
      <rPr>
        <b/>
        <sz val="18"/>
        <color theme="1"/>
        <rFont val="ＭＳ Ｐ明朝"/>
        <family val="1"/>
        <charset val="128"/>
      </rPr>
      <t>《省》</t>
    </r>
    <r>
      <rPr>
        <sz val="18"/>
        <color theme="1"/>
        <rFont val="ＭＳ Ｐ明朝"/>
        <family val="1"/>
        <charset val="128"/>
      </rPr>
      <t xml:space="preserve">
・　雇用保険適用事業所設置届又は事業主事業所各種変更届の事業主控（写）（雇用保険が適用されない事業所については不要）</t>
    </r>
    <r>
      <rPr>
        <b/>
        <sz val="18"/>
        <color theme="1"/>
        <rFont val="ＭＳ Ｐ明朝"/>
        <family val="1"/>
        <charset val="128"/>
      </rPr>
      <t>《省》</t>
    </r>
    <r>
      <rPr>
        <sz val="18"/>
        <color theme="1"/>
        <rFont val="ＭＳ Ｐ明朝"/>
        <family val="1"/>
        <charset val="128"/>
      </rPr>
      <t xml:space="preserve">
・　訓練実施機関属性の分かる資料（上記の添付書類で判別できない場合に限る）</t>
    </r>
    <r>
      <rPr>
        <b/>
        <sz val="18"/>
        <color theme="1"/>
        <rFont val="ＭＳ Ｐ明朝"/>
        <family val="1"/>
        <charset val="128"/>
      </rPr>
      <t>《省》</t>
    </r>
    <r>
      <rPr>
        <sz val="18"/>
        <color theme="1"/>
        <rFont val="ＭＳ Ｐ明朝"/>
        <family val="1"/>
        <charset val="128"/>
      </rPr>
      <t xml:space="preserve">
・　責任者及び苦情を処理する者の雇用保険被保険者資格取得等確認通知書（事業主通知用）（写）（雇用保険の被保険者でない場合は、「労働条件通知書」等の直接雇用していることが分かる書類）</t>
    </r>
    <r>
      <rPr>
        <b/>
        <sz val="18"/>
        <color theme="1"/>
        <rFont val="ＭＳ Ｐ明朝"/>
        <family val="1"/>
        <charset val="128"/>
      </rPr>
      <t>《省》</t>
    </r>
    <rPh sb="61" eb="62">
      <t>トウ</t>
    </rPh>
    <rPh sb="63" eb="65">
      <t>ジギョウ</t>
    </rPh>
    <rPh sb="65" eb="67">
      <t>ジッセキ</t>
    </rPh>
    <rPh sb="68" eb="70">
      <t>カクニン</t>
    </rPh>
    <rPh sb="114" eb="117">
      <t>ドウテイド</t>
    </rPh>
    <rPh sb="118" eb="120">
      <t>クンレン</t>
    </rPh>
    <rPh sb="120" eb="122">
      <t>キカン</t>
    </rPh>
    <rPh sb="122" eb="123">
      <t>オヨ</t>
    </rPh>
    <rPh sb="124" eb="126">
      <t>クンレン</t>
    </rPh>
    <rPh sb="126" eb="128">
      <t>ジカン</t>
    </rPh>
    <rPh sb="165" eb="168">
      <t>キュウショクシャ</t>
    </rPh>
    <rPh sb="168" eb="170">
      <t>シエン</t>
    </rPh>
    <rPh sb="170" eb="172">
      <t>クンレン</t>
    </rPh>
    <rPh sb="172" eb="175">
      <t>ニンテイショ</t>
    </rPh>
    <rPh sb="176" eb="177">
      <t>ウツ</t>
    </rPh>
    <rPh sb="178" eb="179">
      <t>オヨ</t>
    </rPh>
    <rPh sb="180" eb="182">
      <t>シュウショク</t>
    </rPh>
    <rPh sb="182" eb="184">
      <t>ジッセキ</t>
    </rPh>
    <rPh sb="220" eb="222">
      <t>ダイヒョウ</t>
    </rPh>
    <rPh sb="241" eb="243">
      <t>セイベツ</t>
    </rPh>
    <rPh sb="268" eb="269">
      <t>マタ</t>
    </rPh>
    <rPh sb="270" eb="273">
      <t>ジギョウヌシ</t>
    </rPh>
    <rPh sb="273" eb="276">
      <t>ジギョウショ</t>
    </rPh>
    <rPh sb="276" eb="278">
      <t>カクシュ</t>
    </rPh>
    <rPh sb="278" eb="280">
      <t>ヘンコウ</t>
    </rPh>
    <rPh sb="280" eb="281">
      <t>トド</t>
    </rPh>
    <rPh sb="282" eb="285">
      <t>ジギョウヌシ</t>
    </rPh>
    <rPh sb="285" eb="286">
      <t>ヒカ</t>
    </rPh>
    <rPh sb="287" eb="288">
      <t>ウツ</t>
    </rPh>
    <rPh sb="290" eb="292">
      <t>コヨウ</t>
    </rPh>
    <rPh sb="292" eb="294">
      <t>ホケン</t>
    </rPh>
    <rPh sb="295" eb="297">
      <t>テキヨウ</t>
    </rPh>
    <rPh sb="301" eb="304">
      <t>ジギョウショ</t>
    </rPh>
    <rPh sb="309" eb="311">
      <t>フヨウ</t>
    </rPh>
    <rPh sb="392" eb="395">
      <t>ジギョウヌシ</t>
    </rPh>
    <rPh sb="395" eb="398">
      <t>ツウチヨウ</t>
    </rPh>
    <rPh sb="400" eb="401">
      <t>ウツ</t>
    </rPh>
    <phoneticPr fontId="9"/>
  </si>
  <si>
    <r>
      <rPr>
        <b/>
        <sz val="18"/>
        <color theme="1"/>
        <rFont val="ＭＳ Ｐゴシック"/>
        <family val="3"/>
        <charset val="128"/>
      </rPr>
      <t>該当機関のみ</t>
    </r>
    <r>
      <rPr>
        <sz val="18"/>
        <color theme="1"/>
        <rFont val="ＭＳ Ｐゴシック"/>
        <family val="3"/>
        <charset val="128"/>
      </rPr>
      <t xml:space="preserve">
→</t>
    </r>
    <r>
      <rPr>
        <u/>
        <sz val="16"/>
        <color theme="1"/>
        <rFont val="ＭＳ Ｐゴシック"/>
        <family val="3"/>
        <charset val="128"/>
      </rPr>
      <t>過去に実施した求職者支援訓練の「雇用保険適用就職率」が基準を下回った場合のみ必要となる様式です。詳しくは「申請の留意事項」のP9「（7）過去に実施した求職者支援訓練の就職率」をご確認ください。</t>
    </r>
    <rPh sb="0" eb="2">
      <t>ガイトウ</t>
    </rPh>
    <rPh sb="2" eb="4">
      <t>キカン</t>
    </rPh>
    <phoneticPr fontId="8"/>
  </si>
  <si>
    <t>ｻｶﾞｹﾝｻｶﾞｼﾃﾝｼﾞﾝ2ﾁｮｳﾒ2ﾊﾞﾝ28ｺﾞｳ</t>
    <phoneticPr fontId="9"/>
  </si>
  <si>
    <t>佐賀県佐賀市天神2丁目2番28号</t>
    <phoneticPr fontId="9"/>
  </si>
  <si>
    <t>ｶﾌﾞｼｷｶｲｼｬｷｬﾘｱｻﾌﾟﾗｲ</t>
    <phoneticPr fontId="9"/>
  </si>
  <si>
    <t>株式会社キャリアサプライ</t>
    <phoneticPr fontId="9"/>
  </si>
  <si>
    <t>ﾀﾞｲﾋｮｳﾄﾘｼﾏﾘﾔｸ　ﾋﾗﾉ　ﾄﾓｺ</t>
    <phoneticPr fontId="9"/>
  </si>
  <si>
    <t>840-0815</t>
    <phoneticPr fontId="9"/>
  </si>
  <si>
    <t>代表取締役　平野　智子</t>
    <phoneticPr fontId="9"/>
  </si>
  <si>
    <t>ゼロから始めるWord・Excel・PowerPoint実践科（託児・短時間)</t>
    <phoneticPr fontId="9"/>
  </si>
  <si>
    <t>株式会社キャリアサプライ　研修室</t>
    <phoneticPr fontId="9"/>
  </si>
  <si>
    <t>佐賀県佐賀市天神2丁目2番28号</t>
    <phoneticPr fontId="9"/>
  </si>
  <si>
    <t>840-0815</t>
    <phoneticPr fontId="9"/>
  </si>
  <si>
    <t>平野　智子</t>
    <phoneticPr fontId="9"/>
  </si>
  <si>
    <t>Windows10</t>
    <phoneticPr fontId="9"/>
  </si>
  <si>
    <t>Microsoft Office2019</t>
    <phoneticPr fontId="9"/>
  </si>
  <si>
    <t>Meet バージョン Windows版（１０/８．１/８/７．６４ビット）</t>
    <rPh sb="18" eb="19">
      <t>バン</t>
    </rPh>
    <phoneticPr fontId="9"/>
  </si>
  <si>
    <t>Zoom バージョン5.13.5(12053)</t>
    <phoneticPr fontId="9"/>
  </si>
  <si>
    <t>4101</t>
    <phoneticPr fontId="9"/>
  </si>
  <si>
    <t>103067</t>
    <phoneticPr fontId="9"/>
  </si>
  <si>
    <t>9</t>
    <phoneticPr fontId="9"/>
  </si>
  <si>
    <t>JR佐賀駅</t>
    <phoneticPr fontId="9"/>
  </si>
  <si>
    <t>0952-27-7220</t>
    <phoneticPr fontId="9"/>
  </si>
  <si>
    <t>昭和</t>
  </si>
  <si>
    <t>代表取締役　平野　智子</t>
    <phoneticPr fontId="9"/>
  </si>
  <si>
    <t>初心者でも大丈夫！Word・Excel・Web作成科（託児・短時間）</t>
    <rPh sb="0" eb="3">
      <t>ショシンシャ</t>
    </rPh>
    <rPh sb="5" eb="8">
      <t>ダイジョウブ</t>
    </rPh>
    <rPh sb="23" eb="25">
      <t>サクセイ</t>
    </rPh>
    <rPh sb="25" eb="26">
      <t>カ</t>
    </rPh>
    <rPh sb="27" eb="29">
      <t>タクジ</t>
    </rPh>
    <phoneticPr fontId="9"/>
  </si>
  <si>
    <t>表計算ソフトの操作方法やビジネス文書・帳票類の作成やWebページ制作・更新に関する知識及び技能を習得する。</t>
    <rPh sb="0" eb="1">
      <t>ヒョウ</t>
    </rPh>
    <rPh sb="1" eb="3">
      <t>ケイサン</t>
    </rPh>
    <rPh sb="7" eb="9">
      <t>ソウサ</t>
    </rPh>
    <rPh sb="9" eb="11">
      <t>ホウホウ</t>
    </rPh>
    <rPh sb="16" eb="18">
      <t>ブンショ</t>
    </rPh>
    <rPh sb="19" eb="21">
      <t>チョウヒョウ</t>
    </rPh>
    <rPh sb="21" eb="22">
      <t>ルイ</t>
    </rPh>
    <rPh sb="23" eb="25">
      <t>サクセイ</t>
    </rPh>
    <rPh sb="32" eb="34">
      <t>セイサク</t>
    </rPh>
    <rPh sb="35" eb="37">
      <t>コウシン</t>
    </rPh>
    <rPh sb="38" eb="39">
      <t>カン</t>
    </rPh>
    <rPh sb="41" eb="43">
      <t>チシキ</t>
    </rPh>
    <rPh sb="43" eb="44">
      <t>オヨ</t>
    </rPh>
    <rPh sb="45" eb="47">
      <t>ギノウ</t>
    </rPh>
    <rPh sb="48" eb="50">
      <t>シュウトク</t>
    </rPh>
    <phoneticPr fontId="9"/>
  </si>
  <si>
    <t>有料職業紹介事業　労働者派遣事業　受託事業　教育研修事業</t>
    <phoneticPr fontId="9"/>
  </si>
  <si>
    <t>サービス業</t>
    <phoneticPr fontId="9"/>
  </si>
  <si>
    <t>同一建物</t>
    <phoneticPr fontId="9"/>
  </si>
  <si>
    <t>代表取締役</t>
    <phoneticPr fontId="9"/>
  </si>
  <si>
    <t>0952-27-7221</t>
    <phoneticPr fontId="9"/>
  </si>
  <si>
    <t>平野　剛</t>
    <phoneticPr fontId="9"/>
  </si>
  <si>
    <t>取締役専務</t>
    <phoneticPr fontId="9"/>
  </si>
  <si>
    <t>栗山美千代</t>
    <phoneticPr fontId="9"/>
  </si>
  <si>
    <t>浦川　みゆき</t>
    <phoneticPr fontId="9"/>
  </si>
  <si>
    <t>0952-27-7220</t>
    <phoneticPr fontId="9"/>
  </si>
  <si>
    <t>tomoko.hirano@careersupply.co.jp</t>
    <phoneticPr fontId="9"/>
  </si>
  <si>
    <t>jimu@careersupply.co.jp</t>
    <phoneticPr fontId="9"/>
  </si>
  <si>
    <t>03 営業・販売・事務分野</t>
    <phoneticPr fontId="9"/>
  </si>
  <si>
    <t>OA事務員</t>
    <phoneticPr fontId="9"/>
  </si>
  <si>
    <t>コンピュータサービス技能評価試験３級（ワープロ部門）</t>
    <phoneticPr fontId="9"/>
  </si>
  <si>
    <t>コンピュータサービス技能評価試験３級（表計算部門）</t>
    <phoneticPr fontId="9"/>
  </si>
  <si>
    <t>中央職業能力開発協会</t>
    <phoneticPr fontId="9"/>
  </si>
  <si>
    <t>安全衛生</t>
    <phoneticPr fontId="9"/>
  </si>
  <si>
    <t>就職支援</t>
    <phoneticPr fontId="9"/>
  </si>
  <si>
    <t>職場の安全衛生とは・VDT作業について</t>
    <rPh sb="0" eb="2">
      <t>ショクバ</t>
    </rPh>
    <rPh sb="3" eb="5">
      <t>アンゼン</t>
    </rPh>
    <rPh sb="5" eb="7">
      <t>エイセイ</t>
    </rPh>
    <rPh sb="13" eb="15">
      <t>サギョウ</t>
    </rPh>
    <phoneticPr fontId="9"/>
  </si>
  <si>
    <t>履歴書の作成、職務経歴書作成、面接対策</t>
    <phoneticPr fontId="9"/>
  </si>
  <si>
    <t>パソコン基本操作実習</t>
    <phoneticPr fontId="9"/>
  </si>
  <si>
    <t>OSの基本操作、キーボード入力操作、アプリケーションインストール、ファイルの設定、インターネットを利用した情報収集、電子メールによる情報交換、ウィルス対策</t>
    <phoneticPr fontId="9"/>
  </si>
  <si>
    <t>ワープロソフト操作実習</t>
    <phoneticPr fontId="9"/>
  </si>
  <si>
    <t>文書の書式設定、表の作成、文字の書式設定、段落の書式設定、その他の書式設定、印刷形式の設定、ファイル操作・管理、オブジェクトの活用、文書の校正　（使用ソフト：Wｏｒｄ）</t>
    <phoneticPr fontId="9"/>
  </si>
  <si>
    <t>文書作成実習</t>
    <phoneticPr fontId="9"/>
  </si>
  <si>
    <t>ビジネス文書・資料の作成（社内文書・報告書・議事録）</t>
    <phoneticPr fontId="9"/>
  </si>
  <si>
    <t>表計算ソフト操作実習</t>
    <phoneticPr fontId="9"/>
  </si>
  <si>
    <t>ワークシートへの入力、ワークシートの設定、ワークシートの編集、ページレイアウトの設定、ブック管理、リストデータ操作、グラフ作成、関数の利用　（使用ソフト：Excel）</t>
    <rPh sb="64" eb="66">
      <t>カンスウ</t>
    </rPh>
    <rPh sb="67" eb="69">
      <t>リヨウ</t>
    </rPh>
    <phoneticPr fontId="9"/>
  </si>
  <si>
    <t>表計算データ処理実習</t>
    <phoneticPr fontId="9"/>
  </si>
  <si>
    <t>文書・帳票類の作成（売上管理表・予約状況一覧）</t>
    <phoneticPr fontId="9"/>
  </si>
  <si>
    <t>プレゼンテーションソフト操作実習</t>
    <phoneticPr fontId="9"/>
  </si>
  <si>
    <t>スライドの設定、編集の操作、書式の設定、デザイン（図形、効果文字）、スライドショーの設定と実行・プレゼンテーション資料の作成　（使用ソフト：PowerPoint）</t>
    <rPh sb="57" eb="59">
      <t>シリョウ</t>
    </rPh>
    <rPh sb="60" eb="62">
      <t>サクセイ</t>
    </rPh>
    <phoneticPr fontId="9"/>
  </si>
  <si>
    <t>【職業人講話】</t>
  </si>
  <si>
    <t>職種や仕事と現在の世の中の状況　(フリーランス)</t>
    <phoneticPr fontId="9"/>
  </si>
  <si>
    <t>企業が求める人材像　(フリーランス)</t>
    <phoneticPr fontId="9"/>
  </si>
  <si>
    <t xml:space="preserve">託児サービスを利用される場合、ノート代200円
オンラインで訓練を実施する場合、通信費は自己負担
</t>
    <phoneticPr fontId="9"/>
  </si>
  <si>
    <t>・プロジェクターやホワイトボードを活用し、視覚的にも理解しやすいように工夫をする。　</t>
    <phoneticPr fontId="9"/>
  </si>
  <si>
    <t>・小テストなどの理解度に応じ、個別指導や補講によってきめ細かいフォローを行う。　　　　　　　　　　　　
・質問しやすい環境をつくり、質疑応答などの時間を多くとることで理解を深め、苦手を克服する。</t>
    <phoneticPr fontId="9"/>
  </si>
  <si>
    <t>開講式・オリエンテーション（３H）</t>
    <rPh sb="0" eb="2">
      <t>カイコウ</t>
    </rPh>
    <rPh sb="2" eb="3">
      <t>シキ</t>
    </rPh>
    <phoneticPr fontId="9"/>
  </si>
  <si>
    <t>（学科）安全衛生</t>
    <rPh sb="1" eb="3">
      <t>ガッカ</t>
    </rPh>
    <phoneticPr fontId="9"/>
  </si>
  <si>
    <t>（実技）パソコン基本操作実習</t>
    <rPh sb="1" eb="3">
      <t>ジツギ</t>
    </rPh>
    <phoneticPr fontId="9"/>
  </si>
  <si>
    <t>（実技）ワープロソフト操作実習</t>
    <phoneticPr fontId="9"/>
  </si>
  <si>
    <t>（実技）文書作成実習</t>
    <phoneticPr fontId="9"/>
  </si>
  <si>
    <t>（実技）表計算ソフト操作実習</t>
    <phoneticPr fontId="9"/>
  </si>
  <si>
    <t>ハローワーク来所日</t>
    <rPh sb="6" eb="7">
      <t>ライ</t>
    </rPh>
    <rPh sb="7" eb="8">
      <t>ショ</t>
    </rPh>
    <rPh sb="8" eb="9">
      <t>ビ</t>
    </rPh>
    <phoneticPr fontId="9"/>
  </si>
  <si>
    <t>（学科）就職支援①</t>
    <phoneticPr fontId="9"/>
  </si>
  <si>
    <t>（学科）就職支援②</t>
  </si>
  <si>
    <t>職業人講話①</t>
    <rPh sb="0" eb="5">
      <t>ショクギョウジンコウワ</t>
    </rPh>
    <phoneticPr fontId="9"/>
  </si>
  <si>
    <t>（実技）表計算データ処理実習</t>
    <phoneticPr fontId="9"/>
  </si>
  <si>
    <t>（実技）表計算データ処理実習</t>
    <phoneticPr fontId="9"/>
  </si>
  <si>
    <t>（学科）就職支援③</t>
    <rPh sb="4" eb="6">
      <t>シュウショク</t>
    </rPh>
    <rPh sb="6" eb="8">
      <t>シエン</t>
    </rPh>
    <phoneticPr fontId="9"/>
  </si>
  <si>
    <t>（実技）プレゼンテーションソフト操作実習</t>
    <phoneticPr fontId="9"/>
  </si>
  <si>
    <t>（学科）就職支援④</t>
    <rPh sb="4" eb="6">
      <t>シュウショク</t>
    </rPh>
    <rPh sb="6" eb="8">
      <t>シエン</t>
    </rPh>
    <phoneticPr fontId="9"/>
  </si>
  <si>
    <t>修了式（1H）</t>
    <phoneticPr fontId="9"/>
  </si>
  <si>
    <t xml:space="preserve"> 13:10</t>
    <phoneticPr fontId="9"/>
  </si>
  <si>
    <t>オンラインでも実施
6/16.19以外は放課後</t>
    <phoneticPr fontId="9"/>
  </si>
  <si>
    <t>オンラインでも実施
放課後実施</t>
    <rPh sb="10" eb="15">
      <t>ホウカゴジッシ</t>
    </rPh>
    <phoneticPr fontId="9"/>
  </si>
  <si>
    <t>◎</t>
  </si>
  <si>
    <t>平野　智子</t>
    <rPh sb="0" eb="2">
      <t>ヒラノ</t>
    </rPh>
    <rPh sb="3" eb="5">
      <t>トモコ</t>
    </rPh>
    <phoneticPr fontId="9"/>
  </si>
  <si>
    <t>非常勤</t>
  </si>
  <si>
    <t>平野　剛</t>
    <rPh sb="0" eb="2">
      <t>ヒラノ</t>
    </rPh>
    <rPh sb="3" eb="4">
      <t>ツヨシ</t>
    </rPh>
    <phoneticPr fontId="9"/>
  </si>
  <si>
    <t>浦川　みゆき</t>
    <rPh sb="0" eb="2">
      <t>ウラカワ</t>
    </rPh>
    <phoneticPr fontId="9"/>
  </si>
  <si>
    <t>常勤</t>
  </si>
  <si>
    <t>西村　裕</t>
    <phoneticPr fontId="9"/>
  </si>
  <si>
    <t>安全衛生、パソコン基本操作実習、ワープロソフト操作実習、文書作成実習、表計算ソフト操作実習、表計算データ処理実習、プレゼンテーションソフト操作実習</t>
    <rPh sb="0" eb="2">
      <t>アンゼン</t>
    </rPh>
    <rPh sb="2" eb="4">
      <t>エイセイ</t>
    </rPh>
    <phoneticPr fontId="9"/>
  </si>
  <si>
    <t>吉田　周平</t>
    <rPh sb="0" eb="2">
      <t>ヨシダ</t>
    </rPh>
    <rPh sb="3" eb="5">
      <t>シュウヘイ</t>
    </rPh>
    <phoneticPr fontId="9"/>
  </si>
  <si>
    <t>古賀　夏子</t>
    <rPh sb="0" eb="2">
      <t>コガ</t>
    </rPh>
    <rPh sb="3" eb="5">
      <t>ナツコ</t>
    </rPh>
    <phoneticPr fontId="9"/>
  </si>
  <si>
    <t>就職支援、キャリアコンサルティング</t>
    <phoneticPr fontId="9"/>
  </si>
  <si>
    <t>式町　郁子</t>
    <phoneticPr fontId="9"/>
  </si>
  <si>
    <t>高木　耕一郎</t>
    <rPh sb="0" eb="2">
      <t>タカギ</t>
    </rPh>
    <rPh sb="3" eb="6">
      <t>コウイチロウ</t>
    </rPh>
    <phoneticPr fontId="9"/>
  </si>
  <si>
    <t>宮原　麻耶</t>
    <rPh sb="0" eb="2">
      <t>ミヤハラ</t>
    </rPh>
    <rPh sb="3" eb="5">
      <t>マヤ</t>
    </rPh>
    <phoneticPr fontId="9"/>
  </si>
  <si>
    <t>安全衛生、パソコン基本操作実習、ワープロソフト操作実習、文書作成実習、表計算ソフト操作実習、表計算データ処理実習、プレゼンテーションソフト操作実習、就職支援、キャリアコンサルティング、開講式、オリエンテーション、修了式</t>
    <phoneticPr fontId="9"/>
  </si>
  <si>
    <t>栗山　美千代</t>
    <rPh sb="0" eb="2">
      <t>クリヤマ</t>
    </rPh>
    <rPh sb="3" eb="6">
      <t>ミチヨ</t>
    </rPh>
    <phoneticPr fontId="9"/>
  </si>
  <si>
    <t>開講式、オリエンテーション、修了式</t>
    <phoneticPr fontId="9"/>
  </si>
  <si>
    <t>WORD２０１９クイックマスター
基本編</t>
    <phoneticPr fontId="9"/>
  </si>
  <si>
    <t>ウイネット</t>
    <phoneticPr fontId="9"/>
  </si>
  <si>
    <t>パソコン基本操作実習、ワープロソフト操作実習、文書作成実習</t>
    <phoneticPr fontId="9"/>
  </si>
  <si>
    <t>EXCEL２０１９クイックマスター
基本編</t>
    <phoneticPr fontId="9"/>
  </si>
  <si>
    <t>表計算ソフト操作実習、表計算データ処理実習</t>
    <phoneticPr fontId="9"/>
  </si>
  <si>
    <t>PowerPoint２０１９クイックマスター</t>
    <phoneticPr fontId="9"/>
  </si>
  <si>
    <t>コンピュータサービス技能評価試験
表計算部門　3級　受験料</t>
    <phoneticPr fontId="9"/>
  </si>
  <si>
    <t>5,350円（税込）（任意受験）</t>
    <rPh sb="5" eb="6">
      <t>エン</t>
    </rPh>
    <phoneticPr fontId="9"/>
  </si>
  <si>
    <t>コンピュータサービス技能評価試験
ワープロ部門　3級　受験料</t>
    <phoneticPr fontId="9"/>
  </si>
  <si>
    <t>託児サービス利用者（そらいろ保育園）</t>
    <rPh sb="0" eb="2">
      <t>タクジ</t>
    </rPh>
    <rPh sb="6" eb="9">
      <t>リヨウシャ</t>
    </rPh>
    <rPh sb="14" eb="17">
      <t>ホイクエン</t>
    </rPh>
    <phoneticPr fontId="9"/>
  </si>
  <si>
    <t>ノート代200円（税込）</t>
    <rPh sb="3" eb="4">
      <t>ダイ</t>
    </rPh>
    <rPh sb="7" eb="8">
      <t>エン</t>
    </rPh>
    <phoneticPr fontId="9"/>
  </si>
  <si>
    <t>通信費（通信機器の貸与がない場合）</t>
    <rPh sb="4" eb="6">
      <t>ツウシン</t>
    </rPh>
    <rPh sb="6" eb="8">
      <t>キキ</t>
    </rPh>
    <rPh sb="9" eb="11">
      <t>タイヨ</t>
    </rPh>
    <rPh sb="14" eb="16">
      <t>バアイ</t>
    </rPh>
    <phoneticPr fontId="9"/>
  </si>
  <si>
    <t>実費</t>
    <phoneticPr fontId="9"/>
  </si>
  <si>
    <t>自社作成</t>
    <rPh sb="0" eb="2">
      <t>ジシャ</t>
    </rPh>
    <rPh sb="2" eb="4">
      <t>サクセイ</t>
    </rPh>
    <phoneticPr fontId="9"/>
  </si>
  <si>
    <t>オリジナル</t>
    <phoneticPr fontId="9"/>
  </si>
  <si>
    <t>自社作成</t>
    <phoneticPr fontId="9"/>
  </si>
  <si>
    <t>就職支援</t>
    <rPh sb="0" eb="2">
      <t>シュウショク</t>
    </rPh>
    <rPh sb="2" eb="4">
      <t>シエン</t>
    </rPh>
    <phoneticPr fontId="9"/>
  </si>
  <si>
    <t>平野　智子</t>
    <phoneticPr fontId="9"/>
  </si>
  <si>
    <t>番号 18074673</t>
    <rPh sb="0" eb="2">
      <t>バンゴウ</t>
    </rPh>
    <phoneticPr fontId="9"/>
  </si>
  <si>
    <t>古賀　夏子</t>
    <phoneticPr fontId="9"/>
  </si>
  <si>
    <t>番号 16068667</t>
    <rPh sb="0" eb="2">
      <t>バンゴウ</t>
    </rPh>
    <phoneticPr fontId="9"/>
  </si>
  <si>
    <t>番号 19038568</t>
    <rPh sb="0" eb="2">
      <t>バンゴウ</t>
    </rPh>
    <phoneticPr fontId="9"/>
  </si>
  <si>
    <t>高木　耕一郎</t>
    <rPh sb="0" eb="1">
      <t>コウ</t>
    </rPh>
    <rPh sb="1" eb="2">
      <t>キ</t>
    </rPh>
    <rPh sb="3" eb="6">
      <t>コウイチロウ</t>
    </rPh>
    <phoneticPr fontId="9"/>
  </si>
  <si>
    <t>番号 16079908</t>
    <rPh sb="0" eb="2">
      <t>バンゴウ</t>
    </rPh>
    <phoneticPr fontId="9"/>
  </si>
  <si>
    <t>安全衛生</t>
    <rPh sb="0" eb="4">
      <t>アンゼンエイセイ</t>
    </rPh>
    <phoneticPr fontId="9"/>
  </si>
  <si>
    <t>安全衛生の必要性について知っている</t>
    <phoneticPr fontId="9"/>
  </si>
  <si>
    <t>KM301002</t>
    <phoneticPr fontId="9"/>
  </si>
  <si>
    <t>VDT作業に適した作業環境について知っている</t>
    <phoneticPr fontId="9"/>
  </si>
  <si>
    <t>KM301002</t>
  </si>
  <si>
    <t>VDT機器等及び作業環境の点検・清掃方法、必要に応じた改善措置について知っている</t>
    <phoneticPr fontId="9"/>
  </si>
  <si>
    <t>パソコン基本操作実習</t>
    <rPh sb="4" eb="8">
      <t>キホンソウサ</t>
    </rPh>
    <rPh sb="8" eb="10">
      <t>ジッシュウ</t>
    </rPh>
    <phoneticPr fontId="9"/>
  </si>
  <si>
    <t>ＯＳの基本操作ができる</t>
  </si>
  <si>
    <t>K100401</t>
  </si>
  <si>
    <t>入力操作ができる（数字、英字、平仮名、片仮名、ギリシャ文字、漢字、記号）</t>
  </si>
  <si>
    <t>引用元１</t>
    <phoneticPr fontId="9"/>
  </si>
  <si>
    <t>アプリケーションインストールができる</t>
  </si>
  <si>
    <t>G39#010792</t>
  </si>
  <si>
    <t>ワープロソフト操作実習</t>
    <rPh sb="7" eb="11">
      <t>ソウサジッシュウ</t>
    </rPh>
    <phoneticPr fontId="9"/>
  </si>
  <si>
    <t>文書の書式を設定できる（用紙サイズ、文字数と行数、余白、ヘッダー・フッター）</t>
  </si>
  <si>
    <t>引用元１</t>
  </si>
  <si>
    <t>表を作成できる（罫線、表の書式設定(塗りつぶしの色、線種・網掛け、セル内文字配置))</t>
  </si>
  <si>
    <t>文字の書式を設定できる（フォントサイズ、太字、斜体、色指定、均等割付、文字飾り）</t>
  </si>
  <si>
    <t>文書作成実習</t>
    <rPh sb="0" eb="4">
      <t>ブンショサクセイ</t>
    </rPh>
    <rPh sb="4" eb="6">
      <t>ジッシュウ</t>
    </rPh>
    <phoneticPr fontId="9"/>
  </si>
  <si>
    <t>(1)</t>
  </si>
  <si>
    <t>オブジェクトを活用できる（図形・画像ファイルの作成・挿入・書式設定）</t>
  </si>
  <si>
    <t>引用元1</t>
    <rPh sb="0" eb="2">
      <t>インヨウ</t>
    </rPh>
    <rPh sb="2" eb="3">
      <t>モト</t>
    </rPh>
    <phoneticPr fontId="9"/>
  </si>
  <si>
    <t>(2)</t>
    <phoneticPr fontId="9"/>
  </si>
  <si>
    <t>書式通りにビジネス文書（社内文書）を作成できる</t>
    <rPh sb="12" eb="14">
      <t>シャナイ</t>
    </rPh>
    <rPh sb="14" eb="16">
      <t>ブンショ</t>
    </rPh>
    <phoneticPr fontId="9"/>
  </si>
  <si>
    <t>G39#010041</t>
  </si>
  <si>
    <t>(3)</t>
    <phoneticPr fontId="9"/>
  </si>
  <si>
    <t>ワープロソフトの様々な機能を活用し、レイアウト構成にも配慮した文書（報告書・議事録）が作成できる</t>
    <rPh sb="43" eb="45">
      <t>レイジョウアンナイジョウ</t>
    </rPh>
    <phoneticPr fontId="9"/>
  </si>
  <si>
    <t>00C002L11</t>
  </si>
  <si>
    <t>表計算ソフト操作実習</t>
    <rPh sb="0" eb="3">
      <t>ヒョウケイサン</t>
    </rPh>
    <rPh sb="6" eb="8">
      <t>ソウサ</t>
    </rPh>
    <rPh sb="8" eb="10">
      <t>ジッシュウ</t>
    </rPh>
    <phoneticPr fontId="9"/>
  </si>
  <si>
    <t>ワークシートへ入力できる（データ(数値・文字列)、連続データ、計算式、基本的な関数）</t>
  </si>
  <si>
    <t>ワークシートを編集できる（データ・式の編集・消去、データ・式の複写・移動、セル・行・列の挿入・削除）</t>
  </si>
  <si>
    <t>ページレイアウトを設定できる（余白、ヘッダー・フッター、印刷範囲、印刷タイトル）</t>
  </si>
  <si>
    <t>(4)</t>
    <phoneticPr fontId="9"/>
  </si>
  <si>
    <t>リストのデータ操作ができる（並べ替え、データの検索・削除・抽出、集計）</t>
    <phoneticPr fontId="9"/>
  </si>
  <si>
    <t>(5)</t>
    <phoneticPr fontId="9"/>
  </si>
  <si>
    <t>グラフを作成できる（折れ線・横棒・縦棒・円・レーダーチャート等）</t>
    <phoneticPr fontId="9"/>
  </si>
  <si>
    <t>(1)</t>
    <phoneticPr fontId="9"/>
  </si>
  <si>
    <t>書式通りに売上管理表を作成できる</t>
    <rPh sb="5" eb="7">
      <t>ウリアゲ</t>
    </rPh>
    <rPh sb="7" eb="9">
      <t>カンリ</t>
    </rPh>
    <rPh sb="9" eb="10">
      <t>ヒョウ</t>
    </rPh>
    <phoneticPr fontId="9"/>
  </si>
  <si>
    <t>書式通りに予約状況一覧を作成できる</t>
    <rPh sb="5" eb="7">
      <t>ヨヤク</t>
    </rPh>
    <rPh sb="7" eb="9">
      <t>ジョウキョウ</t>
    </rPh>
    <rPh sb="9" eb="11">
      <t>イチラン</t>
    </rPh>
    <phoneticPr fontId="9"/>
  </si>
  <si>
    <t>プレゼンテーションソフト
操作実習</t>
    <phoneticPr fontId="9"/>
  </si>
  <si>
    <t>スライドの作成ができる</t>
    <rPh sb="5" eb="7">
      <t>サクセイ</t>
    </rPh>
    <phoneticPr fontId="9"/>
  </si>
  <si>
    <t>アニメーションの設定ができる</t>
    <rPh sb="8" eb="10">
      <t>セッテイ</t>
    </rPh>
    <phoneticPr fontId="9"/>
  </si>
  <si>
    <t>画面切り替え効果を設定できる</t>
    <rPh sb="0" eb="2">
      <t>ガメン</t>
    </rPh>
    <rPh sb="2" eb="3">
      <t>キ</t>
    </rPh>
    <rPh sb="4" eb="5">
      <t>カ</t>
    </rPh>
    <rPh sb="6" eb="8">
      <t>コウカ</t>
    </rPh>
    <rPh sb="9" eb="11">
      <t>セッテイ</t>
    </rPh>
    <phoneticPr fontId="9"/>
  </si>
  <si>
    <r>
      <rPr>
        <b/>
        <sz val="8"/>
        <rFont val="ＭＳ Ｐゴシック"/>
        <family val="3"/>
        <charset val="128"/>
      </rPr>
      <t>評価項目の引用元（企業横断的な評価基準を活用した場合のみ）</t>
    </r>
    <r>
      <rPr>
        <sz val="8"/>
        <rFont val="ＭＳ Ｐゴシック"/>
        <family val="3"/>
        <charset val="128"/>
      </rPr>
      <t xml:space="preserve">
引用元1　コンピュータサービス技能評価試験問題概要</t>
    </r>
    <rPh sb="0" eb="2">
      <t>ヒョウカ</t>
    </rPh>
    <rPh sb="2" eb="4">
      <t>コウモク</t>
    </rPh>
    <rPh sb="5" eb="7">
      <t>インヨウ</t>
    </rPh>
    <rPh sb="7" eb="8">
      <t>モト</t>
    </rPh>
    <rPh sb="9" eb="11">
      <t>キギョウ</t>
    </rPh>
    <rPh sb="11" eb="13">
      <t>オウダン</t>
    </rPh>
    <rPh sb="13" eb="14">
      <t>テキ</t>
    </rPh>
    <rPh sb="15" eb="17">
      <t>ヒョウカ</t>
    </rPh>
    <rPh sb="17" eb="19">
      <t>キジュン</t>
    </rPh>
    <rPh sb="20" eb="22">
      <t>カツヨウ</t>
    </rPh>
    <rPh sb="24" eb="26">
      <t>バアイ</t>
    </rPh>
    <rPh sb="30" eb="32">
      <t>インヨウ</t>
    </rPh>
    <rPh sb="32" eb="33">
      <t>モト</t>
    </rPh>
    <rPh sb="45" eb="51">
      <t>ギノウヒョウカシケン</t>
    </rPh>
    <rPh sb="51" eb="53">
      <t>モンダイ</t>
    </rPh>
    <rPh sb="53" eb="55">
      <t>ガイヨウ</t>
    </rPh>
    <phoneticPr fontId="9"/>
  </si>
  <si>
    <t>✓</t>
  </si>
  <si>
    <t>令和</t>
  </si>
  <si>
    <t>04-41-001-00-0003</t>
    <phoneticPr fontId="9"/>
  </si>
  <si>
    <t>04-41-002-03-0010</t>
    <phoneticPr fontId="9"/>
  </si>
  <si>
    <t>4101-103067-9</t>
    <phoneticPr fontId="9"/>
  </si>
  <si>
    <t>西村　裕</t>
    <rPh sb="0" eb="2">
      <t>ニシムラ</t>
    </rPh>
    <rPh sb="3" eb="4">
      <t>ユウ</t>
    </rPh>
    <phoneticPr fontId="9"/>
  </si>
  <si>
    <t>オフィスソフトの活用能力を身につけ、多様なビジネス文書の作成やプレゼン資料の作成ができる。</t>
    <phoneticPr fontId="9"/>
  </si>
  <si>
    <t>✔</t>
    <phoneticPr fontId="9"/>
  </si>
  <si>
    <t>＝</t>
    <phoneticPr fontId="9"/>
  </si>
  <si>
    <t>特になし</t>
    <rPh sb="0" eb="1">
      <t>トク</t>
    </rPh>
    <phoneticPr fontId="9"/>
  </si>
  <si>
    <t>休講日</t>
    <rPh sb="0" eb="2">
      <t>キュウコウ</t>
    </rPh>
    <rPh sb="2" eb="3">
      <t>ビ</t>
    </rPh>
    <phoneticPr fontId="9"/>
  </si>
  <si>
    <t>職業人講話②</t>
    <phoneticPr fontId="9"/>
  </si>
  <si>
    <t>海の日</t>
    <rPh sb="0" eb="1">
      <t>ウミ</t>
    </rPh>
    <rPh sb="2" eb="3">
      <t>ヒ</t>
    </rPh>
    <phoneticPr fontId="9"/>
  </si>
  <si>
    <t>山の日</t>
    <rPh sb="0" eb="1">
      <t>ヤマ</t>
    </rPh>
    <rPh sb="2" eb="3">
      <t>ヒ</t>
    </rPh>
    <phoneticPr fontId="9"/>
  </si>
  <si>
    <t>平成</t>
  </si>
  <si>
    <t>専門的・技術的職業、管理的職業、事務的職業、販売の職業、サービスの職業、労働者派遣事業の許可もあるので紹介予定派遣も可能。</t>
    <phoneticPr fontId="9"/>
  </si>
  <si>
    <r>
      <t>5</t>
    </r>
    <r>
      <rPr>
        <sz val="11"/>
        <rFont val="ＭＳ Ｐゴシック"/>
        <family val="3"/>
        <charset val="128"/>
      </rPr>
      <t>-03-41-002-03-0048</t>
    </r>
    <phoneticPr fontId="9"/>
  </si>
  <si>
    <r>
      <t>5</t>
    </r>
    <r>
      <rPr>
        <sz val="11"/>
        <rFont val="ＭＳ Ｐゴシック"/>
        <family val="3"/>
        <charset val="128"/>
      </rPr>
      <t>-03-41-002-03-0059</t>
    </r>
    <phoneticPr fontId="9"/>
  </si>
  <si>
    <t>03　営業・販売・事務分野</t>
  </si>
  <si>
    <t>初心者でも大丈夫！Word・Excel・Web作成科（託児・短時間）</t>
    <phoneticPr fontId="9"/>
  </si>
  <si>
    <t>基礎から学べるパソコンWeb作成科（短期間・短時間）</t>
    <phoneticPr fontId="9"/>
  </si>
  <si>
    <t>5-03-41-002-03-0065</t>
    <phoneticPr fontId="9"/>
  </si>
  <si>
    <t>安全衛生、就職支援、開講式、オリエンテーション、修了式</t>
    <rPh sb="0" eb="4">
      <t>アンゼンエイセイ</t>
    </rPh>
    <rPh sb="5" eb="9">
      <t>シュウショクシエン</t>
    </rPh>
    <phoneticPr fontId="9"/>
  </si>
  <si>
    <t>新規求職者数は2,529人で、前年同月比1.6％減少した。 また、有効求職者数は13,106人で前年同月比0.9％減少した。</t>
  </si>
  <si>
    <t>過去１年間に、「民間教育訓練機関における職業訓練サービスの質の向上のための自己診断表」を作成して検証等を行っている。</t>
    <rPh sb="0" eb="2">
      <t>カコ</t>
    </rPh>
    <rPh sb="3" eb="5">
      <t>ネンカン</t>
    </rPh>
    <rPh sb="8" eb="10">
      <t>ミンカン</t>
    </rPh>
    <rPh sb="10" eb="12">
      <t>キョウイク</t>
    </rPh>
    <rPh sb="12" eb="14">
      <t>クンレン</t>
    </rPh>
    <rPh sb="14" eb="16">
      <t>キカン</t>
    </rPh>
    <rPh sb="20" eb="22">
      <t>ショクギョウ</t>
    </rPh>
    <rPh sb="22" eb="24">
      <t>クンレン</t>
    </rPh>
    <rPh sb="29" eb="30">
      <t>シツ</t>
    </rPh>
    <rPh sb="31" eb="33">
      <t>コウジョウ</t>
    </rPh>
    <rPh sb="37" eb="39">
      <t>ジコ</t>
    </rPh>
    <rPh sb="39" eb="41">
      <t>シンダン</t>
    </rPh>
    <rPh sb="41" eb="42">
      <t>オモテ</t>
    </rPh>
    <rPh sb="44" eb="46">
      <t>サクセイ</t>
    </rPh>
    <rPh sb="48" eb="50">
      <t>ケンショウ</t>
    </rPh>
    <rPh sb="50" eb="51">
      <t>トウ</t>
    </rPh>
    <rPh sb="52" eb="53">
      <t>オコナ</t>
    </rPh>
    <phoneticPr fontId="9"/>
  </si>
  <si>
    <t>番号 22065339</t>
    <rPh sb="0" eb="2">
      <t>バンゴウ</t>
    </rPh>
    <phoneticPr fontId="9"/>
  </si>
  <si>
    <t>就職支援、安全衛生、パソコン基本操作実習、ワープロソフト操作実習、文書作成実習、表計算ソフト操作実習、表計算データ処理実習、プレゼンテーションソフト操作実習、開講式、オリエンテーション、修了式、キャリアコンサルティング</t>
    <rPh sb="0" eb="4">
      <t>シュウショクシエン</t>
    </rPh>
    <rPh sb="5" eb="7">
      <t>アンゼン</t>
    </rPh>
    <rPh sb="7" eb="9">
      <t>エイセイ</t>
    </rPh>
    <phoneticPr fontId="9"/>
  </si>
  <si>
    <t>tuyosi.hirano@careersupply.co.jp</t>
    <phoneticPr fontId="9"/>
  </si>
  <si>
    <r>
      <t>佐賀労働局令和5年1月31日発表によると 佐賀労働局における
〇有効求人倍率は、1.40倍で、前月から0.06ポイント上昇（全国1.35倍、九州 1.28倍）
 ・ 前月に比べ、有効求職者数は0.4％減、有効求人数は4.2％増
 ※有効求人倍率（就業地別）は1.64倍で、前月から0.09 ポイント上昇（九州1.32倍）
○ 新規求人倍率は2.15倍で、前月から0.12ポイント上昇（全国2.39倍）
 ・ 前月に比べ、新規求職者数は3.2％増、新規求人数は9.2％増  　　　　　　　　　　</t>
    </r>
    <r>
      <rPr>
        <b/>
        <sz val="8"/>
        <color theme="1"/>
        <rFont val="ＭＳ ゴシック"/>
        <family val="3"/>
        <charset val="128"/>
      </rPr>
      <t>　資料①</t>
    </r>
    <r>
      <rPr>
        <sz val="8"/>
        <color theme="1"/>
        <rFont val="ＭＳ ゴシック"/>
        <family val="3"/>
        <charset val="128"/>
      </rPr>
      <t xml:space="preserve">
【令和４年平均（実数）】
○ 有効求人倍率は1.34倍で、前年から0.14ポイント上昇
〇 新規求人数は7,473人で前年同月比15.0％増加。
産業別に新規求人数を前年同月と比較すると、製造業(14.3％増)、卸売業，小売業(7.9％増)、宿泊業，飲食サービス業（34.9％増)、医療，福祉（0.9％増）、サービス業(他に分類できないもの)（12.0％増）で増加したが、建設業は同水準となり、運輸業，郵便業 (5.7％減)で減少した。
〇 有効求人数は20,946人で前年同月比9.7％増加した。
〇 新規求人数は6,721人で前年同月比4.2％増加。
《 求職の動向 》
新規求職者数は3,396人で、前年同月比0.8％増加。また、有効求職者数は15,569人で前年同月比0.8％増加した。
《 正社員有効求人倍率 》
正社員有効求人倍率は1.23倍となり、前年同月比0.10ポイント上昇。　
有効求人倍率の推移をみると、令和4年の　1.34倍はここ10年で非常に高い水準となっていることが分かる。
　　　　　　　　　　　　　　　　　　　　　　　　　　　　　　　　　　　　　　　　　</t>
    </r>
    <r>
      <rPr>
        <b/>
        <sz val="8"/>
        <color theme="1"/>
        <rFont val="ＭＳ ゴシック"/>
        <family val="3"/>
        <charset val="128"/>
      </rPr>
      <t xml:space="preserve">資料②
</t>
    </r>
    <r>
      <rPr>
        <sz val="8"/>
        <color theme="1"/>
        <rFont val="ＭＳ ゴシック"/>
        <family val="3"/>
        <charset val="128"/>
      </rPr>
      <t xml:space="preserve">職業別有効求人・求職状況（バランスシート/フルタイム常用）佐賀労働局　令和4年10月分を見ると
事務的職業は、807件の求人に対し、2125人の求職で　倍率は　0.42倍となっている。     </t>
    </r>
    <r>
      <rPr>
        <b/>
        <sz val="8"/>
        <color theme="1"/>
        <rFont val="ＭＳ ゴシック"/>
        <family val="3"/>
        <charset val="128"/>
      </rPr>
      <t>資料③</t>
    </r>
    <r>
      <rPr>
        <sz val="8"/>
        <color theme="1"/>
        <rFont val="ＭＳ ゴシック"/>
        <family val="3"/>
        <charset val="128"/>
      </rPr>
      <t xml:space="preserve">
少ない求人に数多くの人が挑戦するが、マッチング成立はごく一部であり、度重なる不採用通知に自信を失う求職者も多数おり、PCスキルを習得することで自信をつけて欲しいと願っている。
このように求人が増え、新規求人数、月間有効求人数ともに増加、求人側の意欲は高くなっているが、求職者の動きは、求人数に余裕があり、希望の条件に合う企業が見つかるまで情報収集する求職者も多いとハローワークの窓口で聞くと益々企業にとっては人材確保が難しくなっている。求職者は、企業から求められるデジタル知識や、パソコンスキルについて、求職者の中には、不十分だと感じる人も多く、スキルアップやIT関連の資格取得に向けニーズが高まっている。求職者の能力・資質を上げて就職へと結びつけることができれば、就職状況が改善されるものと思われる。
これまで未経験の分野にチャレンジするためにも、パソコンのスキルは必須と考えられている。
　国のデジタル化推進に向け、ITのスキルアップはすべての業種・職種に必要な知識・技術である。ITスキルの習得により、これまであきらめていた職種への就職が可能となり、訓練で身につけたスキルを活用して佐賀・全国と活躍の場を増やせると期待できる。
企業や事業所の採用担当者、ハローワーク窓口の職員様の意見・受講生・修了生の意見を集約し、企業の求める人物像に沿ったカリキュラムを考えていきたい。
　コロナ禍においては、通所とオンラインの受講スタイルを選べるよう、パソコン機器の無料貸し出しを続けていきたいと考えている。自社の職業紹介許可を強みとして就職支援に力を入れていきたい。</t>
    </r>
    <rPh sb="5" eb="7">
      <t>レイワ</t>
    </rPh>
    <rPh sb="8" eb="9">
      <t>ネン</t>
    </rPh>
    <rPh sb="10" eb="11">
      <t>ガツ</t>
    </rPh>
    <rPh sb="13" eb="14">
      <t>ニチ</t>
    </rPh>
    <rPh sb="14" eb="16">
      <t>ハッピョウ</t>
    </rPh>
    <rPh sb="651" eb="655">
      <t>ユウコウキュウジン</t>
    </rPh>
    <rPh sb="655" eb="657">
      <t>バイリツ</t>
    </rPh>
    <rPh sb="658" eb="660">
      <t>スイイ</t>
    </rPh>
    <rPh sb="665" eb="667">
      <t>レイワ</t>
    </rPh>
    <rPh sb="668" eb="669">
      <t>ネン</t>
    </rPh>
    <rPh sb="675" eb="676">
      <t>バイ</t>
    </rPh>
    <rPh sb="681" eb="682">
      <t>ネン</t>
    </rPh>
    <rPh sb="683" eb="685">
      <t>ヒジョウ</t>
    </rPh>
    <rPh sb="686" eb="687">
      <t>タカ</t>
    </rPh>
    <rPh sb="688" eb="690">
      <t>スイジュン</t>
    </rPh>
    <rPh sb="699" eb="700">
      <t>ワ</t>
    </rPh>
    <rPh sb="749" eb="752">
      <t>ショクギョウベツ</t>
    </rPh>
    <rPh sb="752" eb="756">
      <t>ユウコウキュウジン</t>
    </rPh>
    <rPh sb="757" eb="759">
      <t>キュウショク</t>
    </rPh>
    <rPh sb="759" eb="761">
      <t>ジョウキョウ</t>
    </rPh>
    <rPh sb="775" eb="777">
      <t>ジョウヨウ</t>
    </rPh>
    <rPh sb="778" eb="783">
      <t>サガロウドウキョク</t>
    </rPh>
    <rPh sb="784" eb="786">
      <t>レイワ</t>
    </rPh>
    <rPh sb="787" eb="788">
      <t>ネン</t>
    </rPh>
    <rPh sb="790" eb="791">
      <t>ガツ</t>
    </rPh>
    <rPh sb="791" eb="792">
      <t>ブン</t>
    </rPh>
    <rPh sb="793" eb="794">
      <t>ミ</t>
    </rPh>
    <rPh sb="797" eb="802">
      <t>ジムテキショクギョウ</t>
    </rPh>
    <rPh sb="807" eb="808">
      <t>ケン</t>
    </rPh>
    <rPh sb="809" eb="811">
      <t>キュウジン</t>
    </rPh>
    <rPh sb="812" eb="813">
      <t>タイ</t>
    </rPh>
    <rPh sb="819" eb="820">
      <t>ニン</t>
    </rPh>
    <rPh sb="821" eb="823">
      <t>キュウショク</t>
    </rPh>
    <rPh sb="825" eb="827">
      <t>バイリツ</t>
    </rPh>
    <rPh sb="833" eb="834">
      <t>バイ</t>
    </rPh>
    <rPh sb="850" eb="851">
      <t>スク</t>
    </rPh>
    <rPh sb="853" eb="855">
      <t>キュウジン</t>
    </rPh>
    <rPh sb="856" eb="858">
      <t>カズオオ</t>
    </rPh>
    <rPh sb="860" eb="861">
      <t>ヒト</t>
    </rPh>
    <rPh sb="862" eb="864">
      <t>チョウセン</t>
    </rPh>
    <rPh sb="873" eb="875">
      <t>セイリツ</t>
    </rPh>
    <rPh sb="878" eb="880">
      <t>イチブ</t>
    </rPh>
    <rPh sb="884" eb="886">
      <t>タビカサ</t>
    </rPh>
    <rPh sb="894" eb="896">
      <t>ジシン</t>
    </rPh>
    <rPh sb="897" eb="898">
      <t>ウシナ</t>
    </rPh>
    <rPh sb="899" eb="902">
      <t>キュウショクシャ</t>
    </rPh>
    <rPh sb="903" eb="905">
      <t>タスウ</t>
    </rPh>
    <rPh sb="914" eb="916">
      <t>シュウトク</t>
    </rPh>
    <rPh sb="921" eb="923">
      <t>ジシン</t>
    </rPh>
    <rPh sb="927" eb="928">
      <t>ホ</t>
    </rPh>
    <rPh sb="931" eb="932">
      <t>ネガ</t>
    </rPh>
    <rPh sb="964" eb="966">
      <t>ゾウカ</t>
    </rPh>
    <rPh sb="969" eb="970">
      <t>ガワ</t>
    </rPh>
    <rPh sb="1204" eb="1206">
      <t>キギョウ</t>
    </rPh>
    <rPh sb="1207" eb="1210">
      <t>ジギョウショ</t>
    </rPh>
    <rPh sb="1211" eb="1216">
      <t>サイヨウタントウシャ</t>
    </rPh>
    <rPh sb="1223" eb="1225">
      <t>マドグチ</t>
    </rPh>
    <rPh sb="1226" eb="1229">
      <t>ショクインサマ</t>
    </rPh>
    <rPh sb="1230" eb="1232">
      <t>イケン</t>
    </rPh>
    <rPh sb="1233" eb="1236">
      <t>ジュコウセイ</t>
    </rPh>
    <rPh sb="1237" eb="1240">
      <t>シュウリョウセイ</t>
    </rPh>
    <rPh sb="1241" eb="1243">
      <t>イケン</t>
    </rPh>
    <rPh sb="1244" eb="1246">
      <t>シュウヤク</t>
    </rPh>
    <rPh sb="1248" eb="1250">
      <t>キギョウ</t>
    </rPh>
    <rPh sb="1251" eb="1252">
      <t>モト</t>
    </rPh>
    <rPh sb="1254" eb="1257">
      <t>ジンブツゾウ</t>
    </rPh>
    <rPh sb="1258" eb="1259">
      <t>ソ</t>
    </rPh>
    <rPh sb="1268" eb="1269">
      <t>カンガ</t>
    </rPh>
    <rPh sb="1288" eb="1290">
      <t>ツウショ</t>
    </rPh>
    <rPh sb="1297" eb="1299">
      <t>ジュコウ</t>
    </rPh>
    <rPh sb="1304" eb="1305">
      <t>エラ</t>
    </rPh>
    <rPh sb="1314" eb="1316">
      <t>キキ</t>
    </rPh>
    <rPh sb="1317" eb="1320">
      <t>ムリョウカ</t>
    </rPh>
    <rPh sb="1321" eb="1322">
      <t>ダ</t>
    </rPh>
    <rPh sb="1324" eb="1325">
      <t>ツヅ</t>
    </rPh>
    <rPh sb="1332" eb="1333">
      <t>カン</t>
    </rPh>
    <rPh sb="1334" eb="1335">
      <t>ナ</t>
    </rPh>
    <rPh sb="1355" eb="1359">
      <t>シュウショクシエン</t>
    </rPh>
    <rPh sb="1360" eb="1361">
      <t>チカラ</t>
    </rPh>
    <rPh sb="1362" eb="1363">
      <t>イ</t>
    </rPh>
    <rPh sb="1494" eb="1495">
      <t>カンガ</t>
    </rPh>
    <phoneticPr fontId="9"/>
  </si>
  <si>
    <t>ワープロ・表計算・プレゼンテーションソフトの操作方法やビジネス文書・帳票類・プレゼン資料の作成に関する知識及び技術を習得する。
【短時間・オンライン対応コース（ＰＣ貸出あり（無料）】</t>
    <rPh sb="65" eb="68">
      <t>タンジカン</t>
    </rPh>
    <rPh sb="74" eb="76">
      <t>タイオウ</t>
    </rPh>
    <rPh sb="82" eb="84">
      <t>カシダシ</t>
    </rPh>
    <rPh sb="87" eb="89">
      <t>ムリョウ</t>
    </rPh>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</si>
</sst>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76" formatCode="#,##0&quot;人&quot;"/>
    <numFmt numFmtId="177" formatCode="#,##0&quot;時間&quot;"/>
    <numFmt numFmtId="178" formatCode="#,##0&quot;円&quot;"/>
    <numFmt numFmtId="179" formatCode="0&quot;H&quot;"/>
    <numFmt numFmtId="180" formatCode="00"/>
    <numFmt numFmtId="181" formatCode="m"/>
    <numFmt numFmtId="182" formatCode="m/d;@"/>
    <numFmt numFmtId="183" formatCode="ggge&quot;年&quot;m&quot;月&quot;d&quot;日&quot;\(aaa\)"/>
    <numFmt numFmtId="184" formatCode="#,###&quot;時間&quot;"/>
  </numFmts>
  <fonts count="150">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9"/>
      <color theme="1"/>
      <name val="ＭＳ Ｐゴシック"/>
      <family val="2"/>
      <charset val="128"/>
    </font>
    <font>
      <sz val="9"/>
      <color theme="1"/>
      <name val="ＭＳ Ｐゴシック"/>
      <family val="2"/>
      <charset val="128"/>
    </font>
    <font>
      <sz val="11"/>
      <color theme="1"/>
      <name val="ＭＳ Ｐゴシック"/>
      <family val="3"/>
      <charset val="128"/>
      <scheme val="minor"/>
    </font>
    <font>
      <sz val="14"/>
      <name val="ＭＳ ゴシック"/>
      <family val="3"/>
      <charset val="128"/>
    </font>
    <font>
      <sz val="6"/>
      <name val="ＭＳ Ｐゴシック"/>
      <family val="2"/>
      <charset val="128"/>
      <scheme val="minor"/>
    </font>
    <font>
      <sz val="6"/>
      <name val="ＭＳ Ｐゴシック"/>
      <family val="3"/>
      <charset val="128"/>
    </font>
    <font>
      <sz val="11"/>
      <name val="ＭＳ ゴシック"/>
      <family val="3"/>
      <charset val="128"/>
    </font>
    <font>
      <sz val="11"/>
      <name val="ＭＳ Ｐゴシック"/>
      <family val="3"/>
      <charset val="128"/>
    </font>
    <font>
      <sz val="10"/>
      <name val="ＭＳ Ｐゴシック"/>
      <family val="3"/>
      <charset val="128"/>
    </font>
    <font>
      <sz val="8"/>
      <name val="ＭＳ Ｐゴシック"/>
      <family val="3"/>
      <charset val="128"/>
    </font>
    <font>
      <b/>
      <sz val="11"/>
      <name val="ＭＳ Ｐゴシック"/>
      <family val="3"/>
      <charset val="128"/>
    </font>
    <font>
      <sz val="9"/>
      <color indexed="81"/>
      <name val="ＭＳ Ｐゴシック"/>
      <family val="3"/>
      <charset val="128"/>
    </font>
    <font>
      <sz val="16"/>
      <name val="ＭＳ 明朝"/>
      <family val="1"/>
      <charset val="128"/>
    </font>
    <font>
      <sz val="14"/>
      <name val="ＭＳ Ｐゴシック"/>
      <family val="3"/>
      <charset val="128"/>
    </font>
    <font>
      <sz val="14"/>
      <name val="ＭＳ 明朝"/>
      <family val="1"/>
      <charset val="128"/>
    </font>
    <font>
      <sz val="18"/>
      <name val="ＭＳ 明朝"/>
      <family val="1"/>
      <charset val="128"/>
    </font>
    <font>
      <sz val="13"/>
      <name val="ＭＳ 明朝"/>
      <family val="1"/>
      <charset val="128"/>
    </font>
    <font>
      <sz val="26"/>
      <name val="ＭＳ 明朝"/>
      <family val="1"/>
      <charset val="128"/>
    </font>
    <font>
      <b/>
      <sz val="20"/>
      <name val="ＭＳ 明朝"/>
      <family val="1"/>
      <charset val="128"/>
    </font>
    <font>
      <sz val="10"/>
      <name val="ＭＳ 明朝"/>
      <family val="1"/>
      <charset val="128"/>
    </font>
    <font>
      <sz val="11"/>
      <name val="ＭＳ 明朝"/>
      <family val="1"/>
      <charset val="128"/>
    </font>
    <font>
      <sz val="16"/>
      <name val="ＭＳ Ｐゴシック"/>
      <family val="3"/>
      <charset val="128"/>
    </font>
    <font>
      <u/>
      <sz val="16"/>
      <name val="ＭＳ 明朝"/>
      <family val="1"/>
      <charset val="128"/>
    </font>
    <font>
      <sz val="11"/>
      <color indexed="81"/>
      <name val="ＭＳ Ｐゴシック"/>
      <family val="3"/>
      <charset val="128"/>
    </font>
    <font>
      <sz val="12"/>
      <name val="ＭＳ ゴシック"/>
      <family val="3"/>
      <charset val="128"/>
    </font>
    <font>
      <sz val="12"/>
      <name val="ＭＳ Ｐゴシック"/>
      <family val="3"/>
      <charset val="128"/>
    </font>
    <font>
      <sz val="10"/>
      <name val="ＭＳ ゴシック"/>
      <family val="3"/>
      <charset val="128"/>
    </font>
    <font>
      <sz val="14"/>
      <color rgb="FFFF0000"/>
      <name val="ＭＳ ゴシック"/>
      <family val="3"/>
      <charset val="128"/>
    </font>
    <font>
      <sz val="11"/>
      <color rgb="FFFF0000"/>
      <name val="ＭＳ Ｐゴシック"/>
      <family val="3"/>
      <charset val="128"/>
    </font>
    <font>
      <sz val="18"/>
      <name val="ＭＳ Ｐゴシック"/>
      <family val="3"/>
      <charset val="128"/>
    </font>
    <font>
      <sz val="13"/>
      <name val="ＭＳ ゴシック"/>
      <family val="3"/>
      <charset val="128"/>
    </font>
    <font>
      <sz val="11"/>
      <color indexed="8"/>
      <name val="ＭＳ Ｐゴシック"/>
      <family val="3"/>
      <charset val="128"/>
    </font>
    <font>
      <strike/>
      <sz val="10"/>
      <name val="ＭＳ Ｐゴシック"/>
      <family val="3"/>
      <charset val="128"/>
    </font>
    <font>
      <u/>
      <sz val="11"/>
      <color theme="10"/>
      <name val="ＭＳ Ｐゴシック"/>
      <family val="3"/>
      <charset val="128"/>
    </font>
    <font>
      <u/>
      <sz val="11"/>
      <name val="ＭＳ Ｐゴシック"/>
      <family val="3"/>
      <charset val="128"/>
    </font>
    <font>
      <b/>
      <sz val="9"/>
      <color indexed="81"/>
      <name val="ＭＳ Ｐゴシック"/>
      <family val="3"/>
      <charset val="128"/>
    </font>
    <font>
      <sz val="9"/>
      <name val="ＭＳ Ｐゴシック"/>
      <family val="3"/>
      <charset val="128"/>
    </font>
    <font>
      <sz val="16"/>
      <name val="ＭＳ ゴシック"/>
      <family val="3"/>
      <charset val="128"/>
    </font>
    <font>
      <sz val="13"/>
      <name val="ＭＳ Ｐゴシック"/>
      <family val="3"/>
      <charset val="128"/>
    </font>
    <font>
      <b/>
      <sz val="16"/>
      <name val="ＭＳ Ｐゴシック"/>
      <family val="3"/>
      <charset val="128"/>
    </font>
    <font>
      <b/>
      <sz val="14"/>
      <name val="ＭＳ Ｐゴシック"/>
      <family val="3"/>
      <charset val="128"/>
    </font>
    <font>
      <sz val="11"/>
      <name val="ＭＳ Ｐゴシック"/>
      <family val="3"/>
      <charset val="128"/>
      <scheme val="major"/>
    </font>
    <font>
      <sz val="11"/>
      <color theme="1"/>
      <name val="ＭＳ Ｐゴシック"/>
      <family val="3"/>
      <charset val="128"/>
      <scheme val="major"/>
    </font>
    <font>
      <b/>
      <sz val="16"/>
      <name val="ＭＳ Ｐゴシック"/>
      <family val="3"/>
      <charset val="128"/>
      <scheme val="major"/>
    </font>
    <font>
      <sz val="14"/>
      <name val="ＭＳ Ｐゴシック"/>
      <family val="3"/>
      <charset val="128"/>
      <scheme val="major"/>
    </font>
    <font>
      <sz val="12"/>
      <name val="ＭＳ Ｐゴシック"/>
      <family val="3"/>
      <charset val="128"/>
      <scheme val="major"/>
    </font>
    <font>
      <sz val="10"/>
      <name val="ＭＳ Ｐゴシック"/>
      <family val="3"/>
      <charset val="128"/>
      <scheme val="major"/>
    </font>
    <font>
      <sz val="18"/>
      <name val="ＭＳ ゴシック"/>
      <family val="3"/>
      <charset val="128"/>
    </font>
    <font>
      <sz val="18"/>
      <color indexed="8"/>
      <name val="ＭＳ ゴシック"/>
      <family val="3"/>
      <charset val="128"/>
    </font>
    <font>
      <sz val="12"/>
      <color indexed="8"/>
      <name val="ＭＳ ゴシック"/>
      <family val="3"/>
      <charset val="128"/>
    </font>
    <font>
      <sz val="11"/>
      <color indexed="8"/>
      <name val="ＭＳ ゴシック"/>
      <family val="3"/>
      <charset val="128"/>
    </font>
    <font>
      <sz val="14"/>
      <color indexed="8"/>
      <name val="ＭＳ ゴシック"/>
      <family val="3"/>
      <charset val="128"/>
    </font>
    <font>
      <strike/>
      <sz val="12"/>
      <name val="ＭＳ ゴシック"/>
      <family val="3"/>
      <charset val="128"/>
    </font>
    <font>
      <u/>
      <sz val="12"/>
      <name val="ＭＳ ゴシック"/>
      <family val="3"/>
      <charset val="128"/>
    </font>
    <font>
      <sz val="11"/>
      <color indexed="10"/>
      <name val="ＭＳ Ｐゴシック"/>
      <family val="3"/>
      <charset val="128"/>
    </font>
    <font>
      <sz val="12"/>
      <name val="ＭＳ 明朝"/>
      <family val="1"/>
      <charset val="128"/>
    </font>
    <font>
      <b/>
      <sz val="9"/>
      <name val="ＭＳ Ｐゴシック"/>
      <family val="3"/>
      <charset val="128"/>
    </font>
    <font>
      <b/>
      <sz val="14"/>
      <name val="ＭＳ ゴシック"/>
      <family val="3"/>
      <charset val="128"/>
    </font>
    <font>
      <sz val="6"/>
      <name val="HGｺﾞｼｯｸM"/>
      <family val="3"/>
      <charset val="128"/>
    </font>
    <font>
      <sz val="12"/>
      <color theme="1"/>
      <name val="ＭＳ Ｐゴシック"/>
      <family val="3"/>
      <charset val="128"/>
      <scheme val="minor"/>
    </font>
    <font>
      <sz val="12"/>
      <color theme="1"/>
      <name val="ＭＳ ゴシック"/>
      <family val="3"/>
      <charset val="128"/>
    </font>
    <font>
      <sz val="11"/>
      <color theme="1"/>
      <name val="ＭＳ ゴシック"/>
      <family val="3"/>
      <charset val="128"/>
    </font>
    <font>
      <sz val="10"/>
      <color indexed="8"/>
      <name val="ＭＳ ゴシック"/>
      <family val="3"/>
      <charset val="128"/>
    </font>
    <font>
      <sz val="10"/>
      <color theme="1"/>
      <name val="ＭＳ ゴシック"/>
      <family val="3"/>
      <charset val="128"/>
    </font>
    <font>
      <sz val="9"/>
      <name val="ＭＳ ゴシック"/>
      <family val="3"/>
      <charset val="128"/>
    </font>
    <font>
      <sz val="9"/>
      <color theme="1"/>
      <name val="ＭＳ ゴシック"/>
      <family val="3"/>
      <charset val="128"/>
    </font>
    <font>
      <sz val="10"/>
      <color indexed="8"/>
      <name val="ＭＳ 明朝"/>
      <family val="1"/>
      <charset val="128"/>
    </font>
    <font>
      <sz val="11"/>
      <color indexed="8"/>
      <name val="ＭＳ 明朝"/>
      <family val="1"/>
      <charset val="128"/>
    </font>
    <font>
      <sz val="10.5"/>
      <color indexed="8"/>
      <name val="ＭＳ 明朝"/>
      <family val="1"/>
      <charset val="128"/>
    </font>
    <font>
      <b/>
      <sz val="18"/>
      <color indexed="8"/>
      <name val="ＭＳ 明朝"/>
      <family val="1"/>
      <charset val="128"/>
    </font>
    <font>
      <sz val="12"/>
      <color indexed="8"/>
      <name val="ＭＳ 明朝"/>
      <family val="1"/>
      <charset val="128"/>
    </font>
    <font>
      <b/>
      <sz val="20"/>
      <color theme="1"/>
      <name val="ＭＳ ゴシック"/>
      <family val="3"/>
      <charset val="128"/>
    </font>
    <font>
      <sz val="14"/>
      <color theme="1"/>
      <name val="ＭＳ ゴシック"/>
      <family val="3"/>
      <charset val="128"/>
    </font>
    <font>
      <b/>
      <sz val="11"/>
      <color indexed="81"/>
      <name val="ＭＳ Ｐゴシック"/>
      <family val="3"/>
      <charset val="128"/>
    </font>
    <font>
      <b/>
      <sz val="16"/>
      <color rgb="FFFF0000"/>
      <name val="ＭＳ 明朝"/>
      <family val="1"/>
      <charset val="128"/>
    </font>
    <font>
      <b/>
      <u/>
      <sz val="9"/>
      <color indexed="81"/>
      <name val="ＭＳ Ｐゴシック"/>
      <family val="3"/>
      <charset val="128"/>
    </font>
    <font>
      <b/>
      <u/>
      <sz val="12"/>
      <name val="ＭＳ 明朝"/>
      <family val="1"/>
      <charset val="128"/>
    </font>
    <font>
      <sz val="26"/>
      <name val="ＭＳ Ｐゴシック"/>
      <family val="3"/>
      <charset val="128"/>
    </font>
    <font>
      <sz val="28"/>
      <name val="ＭＳ Ｐゴシック"/>
      <family val="3"/>
      <charset val="128"/>
    </font>
    <font>
      <sz val="28"/>
      <name val="ＭＳ ゴシック"/>
      <family val="3"/>
      <charset val="128"/>
    </font>
    <font>
      <strike/>
      <sz val="28"/>
      <name val="ＭＳ ゴシック"/>
      <family val="3"/>
      <charset val="128"/>
    </font>
    <font>
      <sz val="11"/>
      <name val="明朝"/>
      <family val="1"/>
      <charset val="128"/>
    </font>
    <font>
      <sz val="8"/>
      <name val="Arial"/>
      <family val="2"/>
    </font>
    <font>
      <b/>
      <sz val="12"/>
      <name val="Arial"/>
      <family val="2"/>
    </font>
    <font>
      <sz val="10"/>
      <name val="Arial"/>
      <family val="2"/>
    </font>
    <font>
      <sz val="26"/>
      <name val="ＭＳ ゴシック"/>
      <family val="3"/>
      <charset val="128"/>
    </font>
    <font>
      <sz val="9"/>
      <color theme="1"/>
      <name val="ＭＳ Ｐゴシック"/>
      <family val="2"/>
      <charset val="128"/>
    </font>
    <font>
      <sz val="9"/>
      <color theme="1"/>
      <name val="ＭＳ Ｐゴシック"/>
      <family val="3"/>
      <charset val="128"/>
    </font>
    <font>
      <sz val="6"/>
      <name val="ＭＳ Ｐゴシック"/>
      <family val="2"/>
      <charset val="128"/>
    </font>
    <font>
      <sz val="8"/>
      <color rgb="FF0000FF"/>
      <name val="ＭＳ Ｐゴシック"/>
      <family val="3"/>
      <charset val="128"/>
    </font>
    <font>
      <sz val="9"/>
      <color rgb="FF0000FF"/>
      <name val="ＭＳ Ｐゴシック"/>
      <family val="3"/>
      <charset val="128"/>
    </font>
    <font>
      <i/>
      <sz val="10"/>
      <name val="ＭＳ Ｐゴシック"/>
      <family val="3"/>
      <charset val="128"/>
    </font>
    <font>
      <b/>
      <i/>
      <strike/>
      <sz val="10"/>
      <name val="ＭＳ Ｐゴシック"/>
      <family val="3"/>
      <charset val="128"/>
    </font>
    <font>
      <i/>
      <sz val="9"/>
      <name val="ＭＳ Ｐゴシック"/>
      <family val="3"/>
      <charset val="128"/>
    </font>
    <font>
      <sz val="9"/>
      <name val="ＭＳ Ｐゴシック"/>
      <family val="2"/>
      <charset val="128"/>
    </font>
    <font>
      <b/>
      <sz val="9"/>
      <color rgb="FFFF0000"/>
      <name val="ＭＳ Ｐゴシック"/>
      <family val="2"/>
      <charset val="128"/>
    </font>
    <font>
      <b/>
      <sz val="10"/>
      <name val="ＭＳ Ｐゴシック"/>
      <family val="3"/>
      <charset val="128"/>
    </font>
    <font>
      <sz val="9"/>
      <name val="ＭＳ Ｐゴシック"/>
      <family val="3"/>
      <charset val="128"/>
      <scheme val="minor"/>
    </font>
    <font>
      <sz val="12"/>
      <color rgb="FF0000FF"/>
      <name val="ＭＳ Ｐゴシック"/>
      <family val="3"/>
      <charset val="128"/>
    </font>
    <font>
      <sz val="11"/>
      <name val="ＭＳ Ｐゴシック"/>
      <family val="3"/>
      <charset val="128"/>
      <scheme val="minor"/>
    </font>
    <font>
      <strike/>
      <sz val="11"/>
      <name val="ＭＳ Ｐゴシック"/>
      <family val="3"/>
      <charset val="128"/>
    </font>
    <font>
      <u/>
      <sz val="12"/>
      <name val="ＭＳ Ｐゴシック"/>
      <family val="3"/>
      <charset val="128"/>
    </font>
    <font>
      <sz val="10"/>
      <color rgb="FF0000FF"/>
      <name val="ＭＳ Ｐゴシック"/>
      <family val="3"/>
      <charset val="128"/>
    </font>
    <font>
      <sz val="10.5"/>
      <name val="ＭＳ ゴシック"/>
      <family val="3"/>
      <charset val="128"/>
    </font>
    <font>
      <strike/>
      <sz val="11"/>
      <color rgb="FF0000FF"/>
      <name val="ＭＳ Ｐゴシック"/>
      <family val="3"/>
      <charset val="128"/>
    </font>
    <font>
      <sz val="20"/>
      <name val="ＭＳ Ｐゴシック"/>
      <family val="3"/>
      <charset val="128"/>
    </font>
    <font>
      <sz val="10"/>
      <color theme="1"/>
      <name val="ＭＳ Ｐゴシック"/>
      <family val="3"/>
      <charset val="128"/>
    </font>
    <font>
      <sz val="11"/>
      <color rgb="FFFF0000"/>
      <name val="ＭＳ ゴシック"/>
      <family val="3"/>
      <charset val="128"/>
    </font>
    <font>
      <strike/>
      <sz val="9"/>
      <color rgb="FF0000FF"/>
      <name val="ＭＳ Ｐ明朝"/>
      <family val="1"/>
      <charset val="128"/>
    </font>
    <font>
      <sz val="11"/>
      <color rgb="FF0000FF"/>
      <name val="ＭＳ Ｐゴシック"/>
      <family val="3"/>
      <charset val="128"/>
      <scheme val="major"/>
    </font>
    <font>
      <b/>
      <sz val="14"/>
      <color rgb="FF0000FF"/>
      <name val="ＭＳ ゴシック"/>
      <family val="3"/>
      <charset val="128"/>
    </font>
    <font>
      <sz val="6"/>
      <color theme="0"/>
      <name val="ＭＳ Ｐゴシック"/>
      <family val="3"/>
      <charset val="128"/>
    </font>
    <font>
      <sz val="6"/>
      <color theme="0" tint="-0.14999847407452621"/>
      <name val="ＭＳ ゴシック"/>
      <family val="3"/>
      <charset val="128"/>
    </font>
    <font>
      <sz val="11"/>
      <color rgb="FF0000FF"/>
      <name val="ＭＳ ゴシック"/>
      <family val="3"/>
      <charset val="128"/>
    </font>
    <font>
      <sz val="11"/>
      <color rgb="FF00B050"/>
      <name val="ＭＳ ゴシック"/>
      <family val="3"/>
      <charset val="128"/>
    </font>
    <font>
      <sz val="14"/>
      <color rgb="FF0000FF"/>
      <name val="ＭＳ ゴシック"/>
      <family val="3"/>
      <charset val="128"/>
    </font>
    <font>
      <sz val="11"/>
      <color rgb="FF0070C0"/>
      <name val="ＭＳ Ｐゴシック"/>
      <family val="3"/>
      <charset val="128"/>
    </font>
    <font>
      <sz val="12"/>
      <color theme="1"/>
      <name val="ＭＳ Ｐゴシック"/>
      <family val="3"/>
      <charset val="128"/>
    </font>
    <font>
      <sz val="16"/>
      <color theme="1"/>
      <name val="ＭＳ Ｐゴシック"/>
      <family val="3"/>
      <charset val="128"/>
    </font>
    <font>
      <sz val="9"/>
      <color rgb="FF7030A0"/>
      <name val="ＭＳ Ｐゴシック"/>
      <family val="3"/>
      <charset val="128"/>
    </font>
    <font>
      <sz val="10"/>
      <color rgb="FF7030A0"/>
      <name val="ＭＳ Ｐゴシック"/>
      <family val="3"/>
      <charset val="128"/>
    </font>
    <font>
      <sz val="6"/>
      <color rgb="FF7030A0"/>
      <name val="ＭＳ Ｐゴシック"/>
      <family val="3"/>
      <charset val="128"/>
    </font>
    <font>
      <sz val="11"/>
      <color theme="1"/>
      <name val="ＭＳ Ｐゴシック"/>
      <family val="3"/>
      <charset val="128"/>
    </font>
    <font>
      <sz val="10.5"/>
      <color theme="1"/>
      <name val="ＭＳ Ｐゴシック"/>
      <family val="3"/>
      <charset val="128"/>
    </font>
    <font>
      <sz val="8"/>
      <color theme="1"/>
      <name val="ＭＳ Ｐゴシック"/>
      <family val="3"/>
      <charset val="128"/>
    </font>
    <font>
      <sz val="6"/>
      <color theme="1"/>
      <name val="ＭＳ Ｐゴシック"/>
      <family val="3"/>
      <charset val="128"/>
    </font>
    <font>
      <b/>
      <sz val="10"/>
      <color indexed="81"/>
      <name val="ＭＳ Ｐゴシック"/>
      <family val="3"/>
      <charset val="128"/>
    </font>
    <font>
      <sz val="18"/>
      <name val="ＭＳ Ｐ明朝"/>
      <family val="1"/>
      <charset val="128"/>
    </font>
    <font>
      <b/>
      <sz val="18"/>
      <name val="ＭＳ Ｐゴシック"/>
      <family val="3"/>
      <charset val="128"/>
    </font>
    <font>
      <b/>
      <sz val="18"/>
      <name val="ＭＳ Ｐ明朝"/>
      <family val="1"/>
      <charset val="128"/>
    </font>
    <font>
      <sz val="18"/>
      <color theme="1"/>
      <name val="ＭＳ Ｐゴシック"/>
      <family val="3"/>
      <charset val="128"/>
    </font>
    <font>
      <sz val="18"/>
      <color indexed="81"/>
      <name val="ＭＳ Ｐゴシック"/>
      <family val="3"/>
      <charset val="128"/>
    </font>
    <font>
      <u/>
      <sz val="18"/>
      <color indexed="10"/>
      <name val="ＭＳ Ｐゴシック"/>
      <family val="3"/>
      <charset val="128"/>
    </font>
    <font>
      <sz val="18"/>
      <color theme="1"/>
      <name val="ＭＳ Ｐ明朝"/>
      <family val="1"/>
      <charset val="128"/>
    </font>
    <font>
      <b/>
      <sz val="18"/>
      <color theme="1"/>
      <name val="ＭＳ Ｐ明朝"/>
      <family val="1"/>
      <charset val="128"/>
    </font>
    <font>
      <b/>
      <sz val="18"/>
      <color theme="1"/>
      <name val="ＭＳ Ｐゴシック"/>
      <family val="3"/>
      <charset val="128"/>
    </font>
    <font>
      <b/>
      <sz val="14"/>
      <color theme="1"/>
      <name val="ＭＳ ゴシック"/>
      <family val="3"/>
      <charset val="128"/>
    </font>
    <font>
      <sz val="18"/>
      <color rgb="FFFF0000"/>
      <name val="ＭＳ Ｐゴシック"/>
      <family val="3"/>
      <charset val="128"/>
    </font>
    <font>
      <sz val="9"/>
      <color rgb="FFFF0000"/>
      <name val="ＭＳ Ｐゴシック"/>
      <family val="3"/>
      <charset val="128"/>
      <scheme val="minor"/>
    </font>
    <font>
      <sz val="10"/>
      <color rgb="FFFF0000"/>
      <name val="ＭＳ Ｐゴシック"/>
      <family val="3"/>
      <charset val="128"/>
    </font>
    <font>
      <sz val="20"/>
      <color theme="1"/>
      <name val="ＭＳ ゴシック"/>
      <family val="3"/>
      <charset val="128"/>
    </font>
    <font>
      <u/>
      <sz val="16"/>
      <color theme="1"/>
      <name val="ＭＳ Ｐゴシック"/>
      <family val="3"/>
      <charset val="128"/>
    </font>
    <font>
      <b/>
      <sz val="8"/>
      <name val="ＭＳ Ｐゴシック"/>
      <family val="3"/>
      <charset val="128"/>
    </font>
    <font>
      <sz val="8"/>
      <name val="ＭＳ ゴシック"/>
      <family val="3"/>
      <charset val="128"/>
    </font>
    <font>
      <sz val="8"/>
      <color theme="1"/>
      <name val="ＭＳ ゴシック"/>
      <family val="3"/>
      <charset val="128"/>
    </font>
    <font>
      <b/>
      <sz val="8"/>
      <color theme="1"/>
      <name val="ＭＳ ゴシック"/>
      <family val="3"/>
      <charset val="128"/>
    </font>
  </fonts>
  <fills count="10">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indexed="9"/>
        <bgColor indexed="64"/>
      </patternFill>
    </fill>
    <fill>
      <patternFill patternType="solid">
        <fgColor indexed="26"/>
        <bgColor indexed="64"/>
      </patternFill>
    </fill>
    <fill>
      <patternFill patternType="solid">
        <fgColor theme="0" tint="-0.14999847407452621"/>
        <bgColor indexed="64"/>
      </patternFill>
    </fill>
    <fill>
      <patternFill patternType="solid">
        <fgColor rgb="FFFFFFFF"/>
        <bgColor indexed="64"/>
      </patternFill>
    </fill>
    <fill>
      <patternFill patternType="solid">
        <fgColor rgb="FFFFFF00"/>
        <bgColor indexed="64"/>
      </patternFill>
    </fill>
    <fill>
      <patternFill patternType="solid">
        <fgColor theme="2" tint="-9.9978637043366805E-2"/>
        <bgColor indexed="64"/>
      </patternFill>
    </fill>
  </fills>
  <borders count="175">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style="thin">
        <color indexed="64"/>
      </left>
      <right/>
      <top/>
      <bottom style="medium">
        <color indexed="64"/>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dashed">
        <color indexed="64"/>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thin">
        <color indexed="64"/>
      </right>
      <top style="thin">
        <color indexed="64"/>
      </top>
      <bottom/>
      <diagonal/>
    </border>
    <border>
      <left style="thin">
        <color indexed="64"/>
      </left>
      <right style="dashed">
        <color indexed="64"/>
      </right>
      <top/>
      <bottom/>
      <diagonal/>
    </border>
    <border>
      <left style="dashed">
        <color indexed="64"/>
      </left>
      <right style="dashed">
        <color indexed="64"/>
      </right>
      <top/>
      <bottom/>
      <diagonal/>
    </border>
    <border>
      <left style="dashed">
        <color indexed="64"/>
      </left>
      <right style="thin">
        <color indexed="64"/>
      </right>
      <top/>
      <bottom/>
      <diagonal/>
    </border>
    <border>
      <left style="thin">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8"/>
      </top>
      <bottom/>
      <diagonal/>
    </border>
    <border>
      <left style="dashed">
        <color indexed="64"/>
      </left>
      <right style="dashed">
        <color indexed="64"/>
      </right>
      <top/>
      <bottom style="thin">
        <color indexed="64"/>
      </bottom>
      <diagonal/>
    </border>
    <border>
      <left/>
      <right style="dashed">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hair">
        <color indexed="64"/>
      </right>
      <top style="thin">
        <color indexed="64"/>
      </top>
      <bottom/>
      <diagonal/>
    </border>
    <border>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style="medium">
        <color indexed="64"/>
      </bottom>
      <diagonal style="thin">
        <color indexed="64"/>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diagonalUp="1">
      <left style="thin">
        <color indexed="64"/>
      </left>
      <right style="thin">
        <color indexed="64"/>
      </right>
      <top style="hair">
        <color indexed="64"/>
      </top>
      <bottom style="thin">
        <color indexed="64"/>
      </bottom>
      <diagonal style="hair">
        <color indexed="64"/>
      </diagonal>
    </border>
    <border diagonalUp="1">
      <left style="thin">
        <color indexed="64"/>
      </left>
      <right style="thin">
        <color indexed="64"/>
      </right>
      <top style="thin">
        <color indexed="64"/>
      </top>
      <bottom style="thin">
        <color indexed="64"/>
      </bottom>
      <diagonal style="hair">
        <color indexed="64"/>
      </diagonal>
    </border>
    <border diagonalUp="1">
      <left style="thin">
        <color indexed="64"/>
      </left>
      <right style="thin">
        <color indexed="64"/>
      </right>
      <top style="thin">
        <color indexed="64"/>
      </top>
      <bottom style="double">
        <color indexed="64"/>
      </bottom>
      <diagonal style="hair">
        <color indexed="64"/>
      </diagonal>
    </border>
    <border>
      <left/>
      <right/>
      <top style="double">
        <color indexed="64"/>
      </top>
      <bottom/>
      <diagonal/>
    </border>
    <border>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right style="thin">
        <color indexed="64"/>
      </right>
      <top style="hair">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medium">
        <color indexed="64"/>
      </right>
      <top style="hair">
        <color indexed="64"/>
      </top>
      <bottom style="hair">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style="thin">
        <color indexed="64"/>
      </left>
      <right style="thin">
        <color indexed="64"/>
      </right>
      <top/>
      <bottom style="hair">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medium">
        <color indexed="64"/>
      </right>
      <top style="medium">
        <color indexed="64"/>
      </top>
      <bottom style="hair">
        <color indexed="64"/>
      </bottom>
      <diagonal/>
    </border>
    <border>
      <left/>
      <right style="dashed">
        <color indexed="64"/>
      </right>
      <top style="thin">
        <color indexed="64"/>
      </top>
      <bottom/>
      <diagonal/>
    </border>
    <border>
      <left/>
      <right style="dashed">
        <color indexed="64"/>
      </right>
      <top/>
      <bottom style="thin">
        <color indexed="64"/>
      </bottom>
      <diagonal/>
    </border>
    <border>
      <left/>
      <right style="dashed">
        <color indexed="64"/>
      </right>
      <top style="thin">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diagonalUp="1">
      <left style="thin">
        <color indexed="64"/>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diagonalUp="1">
      <left style="thin">
        <color indexed="64"/>
      </left>
      <right/>
      <top style="thin">
        <color indexed="64"/>
      </top>
      <bottom/>
      <diagonal style="thin">
        <color indexed="64"/>
      </diagonal>
    </border>
    <border diagonalUp="1">
      <left/>
      <right style="thin">
        <color indexed="64"/>
      </right>
      <top style="thin">
        <color indexed="64"/>
      </top>
      <bottom/>
      <diagonal style="thin">
        <color indexed="64"/>
      </diagonal>
    </border>
    <border>
      <left style="thin">
        <color indexed="64"/>
      </left>
      <right style="hair">
        <color indexed="64"/>
      </right>
      <top style="thin">
        <color indexed="64"/>
      </top>
      <bottom/>
      <diagonal/>
    </border>
    <border>
      <left style="hair">
        <color indexed="64"/>
      </left>
      <right/>
      <top style="thin">
        <color indexed="64"/>
      </top>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diagonal/>
    </border>
    <border>
      <left style="thin">
        <color indexed="64"/>
      </left>
      <right style="medium">
        <color indexed="64"/>
      </right>
      <top/>
      <bottom style="medium">
        <color indexed="64"/>
      </bottom>
      <diagonal/>
    </border>
    <border diagonalDown="1">
      <left style="thin">
        <color indexed="64"/>
      </left>
      <right style="thin">
        <color indexed="64"/>
      </right>
      <top style="medium">
        <color indexed="64"/>
      </top>
      <bottom/>
      <diagonal style="thin">
        <color indexed="64"/>
      </diagonal>
    </border>
    <border diagonalDown="1">
      <left style="thin">
        <color indexed="64"/>
      </left>
      <right style="thin">
        <color indexed="64"/>
      </right>
      <top style="medium">
        <color indexed="64"/>
      </top>
      <bottom style="medium">
        <color indexed="64"/>
      </bottom>
      <diagonal style="thin">
        <color indexed="64"/>
      </diagonal>
    </border>
    <border>
      <left/>
      <right style="thin">
        <color indexed="64"/>
      </right>
      <top style="hair">
        <color indexed="64"/>
      </top>
      <bottom/>
      <diagonal/>
    </border>
    <border>
      <left style="dashed">
        <color indexed="64"/>
      </left>
      <right style="dashed">
        <color indexed="64"/>
      </right>
      <top style="thin">
        <color indexed="64"/>
      </top>
      <bottom style="dashed">
        <color indexed="64"/>
      </bottom>
      <diagonal/>
    </border>
    <border>
      <left style="dashed">
        <color indexed="64"/>
      </left>
      <right style="thin">
        <color indexed="64"/>
      </right>
      <top style="thin">
        <color indexed="64"/>
      </top>
      <bottom style="dashed">
        <color indexed="64"/>
      </bottom>
      <diagonal/>
    </border>
    <border>
      <left style="dashed">
        <color indexed="64"/>
      </left>
      <right style="dashed">
        <color indexed="64"/>
      </right>
      <top style="dashed">
        <color indexed="64"/>
      </top>
      <bottom style="dashed">
        <color indexed="64"/>
      </bottom>
      <diagonal/>
    </border>
    <border>
      <left style="dashed">
        <color indexed="64"/>
      </left>
      <right style="thin">
        <color indexed="64"/>
      </right>
      <top style="dashed">
        <color indexed="64"/>
      </top>
      <bottom style="dashed">
        <color indexed="64"/>
      </bottom>
      <diagonal/>
    </border>
    <border>
      <left style="dashed">
        <color indexed="64"/>
      </left>
      <right style="dashed">
        <color indexed="64"/>
      </right>
      <top style="dashed">
        <color indexed="64"/>
      </top>
      <bottom style="thin">
        <color indexed="64"/>
      </bottom>
      <diagonal/>
    </border>
    <border>
      <left style="dashed">
        <color indexed="64"/>
      </left>
      <right style="thin">
        <color indexed="64"/>
      </right>
      <top style="dashed">
        <color indexed="64"/>
      </top>
      <bottom style="thin">
        <color indexed="64"/>
      </bottom>
      <diagonal/>
    </border>
    <border>
      <left style="dashed">
        <color indexed="64"/>
      </left>
      <right style="dashed">
        <color indexed="64"/>
      </right>
      <top/>
      <bottom style="dashed">
        <color indexed="64"/>
      </bottom>
      <diagonal/>
    </border>
    <border>
      <left style="dashed">
        <color indexed="64"/>
      </left>
      <right style="thin">
        <color indexed="64"/>
      </right>
      <top/>
      <bottom style="dashed">
        <color indexed="64"/>
      </bottom>
      <diagonal/>
    </border>
  </borders>
  <cellStyleXfs count="50">
    <xf numFmtId="0" fontId="0" fillId="0" borderId="0"/>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6" fillId="0" borderId="0">
      <alignment vertical="center"/>
    </xf>
    <xf numFmtId="0" fontId="6" fillId="0" borderId="0">
      <alignment vertical="center"/>
    </xf>
    <xf numFmtId="0" fontId="11" fillId="0" borderId="0"/>
    <xf numFmtId="0" fontId="37" fillId="0" borderId="0" applyNumberFormat="0" applyFill="0" applyBorder="0" applyAlignment="0" applyProtection="0">
      <alignment vertical="top"/>
      <protection locked="0"/>
    </xf>
    <xf numFmtId="0" fontId="11" fillId="0" borderId="0"/>
    <xf numFmtId="0" fontId="6" fillId="0" borderId="0">
      <alignment vertical="center"/>
    </xf>
    <xf numFmtId="0" fontId="29" fillId="0" borderId="0">
      <alignment vertical="center"/>
    </xf>
    <xf numFmtId="0" fontId="63" fillId="0" borderId="0">
      <alignment vertical="center"/>
    </xf>
    <xf numFmtId="0" fontId="11" fillId="0" borderId="0">
      <alignment vertical="center"/>
    </xf>
    <xf numFmtId="0" fontId="6" fillId="0" borderId="0">
      <alignment vertical="center"/>
    </xf>
    <xf numFmtId="0" fontId="63" fillId="0" borderId="0">
      <alignment vertical="center"/>
    </xf>
    <xf numFmtId="0" fontId="6" fillId="0" borderId="0">
      <alignment vertical="center"/>
    </xf>
    <xf numFmtId="0" fontId="6" fillId="0" borderId="0">
      <alignment vertical="center"/>
    </xf>
    <xf numFmtId="0" fontId="11" fillId="0" borderId="0"/>
    <xf numFmtId="0" fontId="85" fillId="0" borderId="0" applyFill="0" applyBorder="0" applyAlignment="0"/>
    <xf numFmtId="38" fontId="86" fillId="2" borderId="0" applyNumberFormat="0" applyBorder="0" applyAlignment="0" applyProtection="0"/>
    <xf numFmtId="0" fontId="87" fillId="0" borderId="54" applyNumberFormat="0" applyAlignment="0" applyProtection="0">
      <alignment horizontal="left" vertical="center"/>
    </xf>
    <xf numFmtId="0" fontId="87" fillId="0" borderId="4">
      <alignment horizontal="left" vertical="center"/>
    </xf>
    <xf numFmtId="10" fontId="86" fillId="5" borderId="2" applyNumberFormat="0" applyBorder="0" applyAlignment="0" applyProtection="0"/>
    <xf numFmtId="0" fontId="85" fillId="0" borderId="0"/>
    <xf numFmtId="0" fontId="88" fillId="0" borderId="0"/>
    <xf numFmtId="10" fontId="88" fillId="0" borderId="0" applyFont="0" applyFill="0" applyBorder="0" applyAlignment="0" applyProtection="0"/>
    <xf numFmtId="9" fontId="11" fillId="0" borderId="0" applyFont="0" applyFill="0" applyBorder="0" applyAlignment="0" applyProtection="0">
      <alignment vertical="center"/>
    </xf>
    <xf numFmtId="38" fontId="11" fillId="0" borderId="0" applyFont="0" applyFill="0" applyBorder="0" applyAlignment="0" applyProtection="0"/>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0" fontId="11" fillId="0" borderId="0"/>
    <xf numFmtId="0" fontId="11" fillId="0" borderId="0">
      <alignment vertical="center"/>
    </xf>
    <xf numFmtId="0" fontId="11" fillId="0" borderId="0">
      <alignment vertical="center"/>
    </xf>
    <xf numFmtId="0" fontId="11" fillId="0" borderId="0"/>
    <xf numFmtId="0" fontId="11" fillId="0" borderId="0">
      <alignment vertical="center"/>
    </xf>
    <xf numFmtId="0" fontId="11" fillId="0" borderId="0">
      <alignment vertical="center"/>
    </xf>
    <xf numFmtId="0" fontId="64" fillId="0" borderId="0">
      <alignment vertical="center"/>
    </xf>
    <xf numFmtId="0" fontId="11" fillId="0" borderId="0"/>
    <xf numFmtId="0" fontId="11" fillId="0" borderId="0"/>
    <xf numFmtId="0" fontId="6" fillId="0" borderId="0">
      <alignment vertical="center"/>
    </xf>
    <xf numFmtId="0" fontId="23" fillId="0" borderId="0">
      <alignment vertical="center"/>
    </xf>
    <xf numFmtId="0" fontId="18" fillId="0" borderId="0"/>
    <xf numFmtId="0" fontId="90" fillId="0" borderId="0">
      <alignment vertical="center"/>
    </xf>
    <xf numFmtId="38" fontId="90"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3" fillId="0" borderId="0">
      <alignment vertical="center"/>
    </xf>
    <xf numFmtId="0" fontId="2" fillId="0" borderId="0">
      <alignment vertical="center"/>
    </xf>
    <xf numFmtId="0" fontId="1" fillId="0" borderId="0">
      <alignment vertical="center"/>
    </xf>
  </cellStyleXfs>
  <cellXfs count="2771">
    <xf numFmtId="0" fontId="0" fillId="0" borderId="0" xfId="0"/>
    <xf numFmtId="0" fontId="7" fillId="0" borderId="0" xfId="3" applyFont="1">
      <alignment vertical="center"/>
    </xf>
    <xf numFmtId="0" fontId="10" fillId="0" borderId="0" xfId="3" applyFont="1">
      <alignment vertical="center"/>
    </xf>
    <xf numFmtId="0" fontId="10" fillId="0" borderId="0" xfId="3" applyFont="1" applyAlignment="1">
      <alignment horizontal="center" vertical="center"/>
    </xf>
    <xf numFmtId="0" fontId="10" fillId="0" borderId="1" xfId="3" applyFont="1" applyBorder="1">
      <alignment vertical="center"/>
    </xf>
    <xf numFmtId="0" fontId="11" fillId="0" borderId="0" xfId="4" applyFont="1">
      <alignment vertical="center"/>
    </xf>
    <xf numFmtId="0" fontId="16" fillId="0" borderId="0" xfId="0" applyFont="1" applyAlignment="1">
      <alignment vertical="center"/>
    </xf>
    <xf numFmtId="0" fontId="16" fillId="0" borderId="0" xfId="0" applyFont="1" applyAlignment="1">
      <alignment horizontal="left" vertical="center"/>
    </xf>
    <xf numFmtId="0" fontId="16" fillId="0" borderId="0" xfId="0" applyFont="1" applyAlignment="1">
      <alignment horizontal="right" vertical="center"/>
    </xf>
    <xf numFmtId="0" fontId="7" fillId="0" borderId="0" xfId="0" applyFont="1" applyAlignment="1">
      <alignment horizontal="right" vertical="center"/>
    </xf>
    <xf numFmtId="0" fontId="17" fillId="0" borderId="0" xfId="0" applyFont="1" applyAlignment="1">
      <alignment horizontal="right" vertical="center"/>
    </xf>
    <xf numFmtId="0" fontId="18" fillId="0" borderId="0" xfId="0" applyFont="1" applyAlignment="1">
      <alignment vertical="center"/>
    </xf>
    <xf numFmtId="0" fontId="19" fillId="0" borderId="0" xfId="0" applyFont="1" applyAlignment="1">
      <alignment vertical="center"/>
    </xf>
    <xf numFmtId="49" fontId="11" fillId="0" borderId="0" xfId="5" applyNumberFormat="1"/>
    <xf numFmtId="0" fontId="20" fillId="0" borderId="0" xfId="0" applyFont="1" applyAlignment="1">
      <alignment vertical="center" shrinkToFit="1"/>
    </xf>
    <xf numFmtId="0" fontId="18" fillId="0" borderId="0" xfId="0" applyFont="1" applyAlignment="1">
      <alignment horizontal="center" vertical="center"/>
    </xf>
    <xf numFmtId="0" fontId="18" fillId="0" borderId="0" xfId="0" applyFont="1" applyAlignment="1">
      <alignment vertical="center" shrinkToFit="1"/>
    </xf>
    <xf numFmtId="0" fontId="16" fillId="0" borderId="0" xfId="0" applyFont="1" applyAlignment="1">
      <alignment vertical="center" shrinkToFit="1"/>
    </xf>
    <xf numFmtId="0" fontId="18" fillId="0" borderId="0" xfId="0" applyFont="1" applyAlignment="1">
      <alignment horizontal="right" vertical="center"/>
    </xf>
    <xf numFmtId="0" fontId="18" fillId="0" borderId="0" xfId="0" applyFont="1" applyAlignment="1">
      <alignment horizontal="left" vertical="center"/>
    </xf>
    <xf numFmtId="0" fontId="21" fillId="0" borderId="0" xfId="0" applyFont="1" applyAlignment="1">
      <alignment horizontal="center" vertical="center"/>
    </xf>
    <xf numFmtId="0" fontId="16" fillId="0" borderId="0" xfId="0" applyFont="1" applyAlignment="1">
      <alignment horizontal="center" vertical="center" shrinkToFit="1"/>
    </xf>
    <xf numFmtId="0" fontId="18" fillId="0" borderId="0" xfId="0" applyFont="1" applyAlignment="1">
      <alignment horizontal="center" vertical="center" shrinkToFit="1"/>
    </xf>
    <xf numFmtId="0" fontId="16" fillId="0" borderId="0" xfId="0" applyFont="1" applyAlignment="1">
      <alignment horizontal="left" vertical="center" wrapText="1"/>
    </xf>
    <xf numFmtId="0" fontId="16" fillId="0" borderId="0" xfId="0" applyFont="1" applyAlignment="1">
      <alignment vertical="center" wrapText="1"/>
    </xf>
    <xf numFmtId="0" fontId="23" fillId="0" borderId="0" xfId="0" applyFont="1" applyAlignment="1">
      <alignment horizontal="left" vertical="center"/>
    </xf>
    <xf numFmtId="0" fontId="16" fillId="0" borderId="0" xfId="0" applyFont="1" applyAlignment="1">
      <alignment horizontal="center" vertical="center"/>
    </xf>
    <xf numFmtId="0" fontId="24" fillId="0" borderId="0" xfId="0" applyFont="1" applyAlignment="1">
      <alignment horizontal="left" vertical="top" wrapText="1"/>
    </xf>
    <xf numFmtId="0" fontId="25" fillId="0" borderId="2" xfId="0" applyFont="1" applyBorder="1" applyAlignment="1" applyProtection="1">
      <alignment horizontal="center" vertical="center"/>
      <protection locked="0"/>
    </xf>
    <xf numFmtId="0" fontId="20" fillId="0" borderId="0" xfId="0" applyFont="1" applyAlignment="1">
      <alignment vertical="center"/>
    </xf>
    <xf numFmtId="0" fontId="16" fillId="0" borderId="4" xfId="0" applyFont="1" applyBorder="1" applyAlignment="1">
      <alignment vertical="center" wrapText="1"/>
    </xf>
    <xf numFmtId="0" fontId="16" fillId="0" borderId="0" xfId="0" applyFont="1" applyAlignment="1">
      <alignment horizontal="left" vertical="center" shrinkToFit="1"/>
    </xf>
    <xf numFmtId="0" fontId="16" fillId="0" borderId="0" xfId="0" applyFont="1" applyAlignment="1">
      <alignment vertical="top" wrapText="1"/>
    </xf>
    <xf numFmtId="0" fontId="16" fillId="0" borderId="1" xfId="0" applyFont="1" applyBorder="1" applyAlignment="1">
      <alignment vertical="center"/>
    </xf>
    <xf numFmtId="0" fontId="16" fillId="0" borderId="1" xfId="0" applyFont="1" applyBorder="1" applyAlignment="1">
      <alignment horizontal="center" vertical="center"/>
    </xf>
    <xf numFmtId="0" fontId="16" fillId="0" borderId="1" xfId="0" applyFont="1" applyBorder="1" applyAlignment="1">
      <alignment horizontal="right" vertical="center"/>
    </xf>
    <xf numFmtId="0" fontId="16" fillId="0" borderId="0" xfId="0" applyFont="1" applyAlignment="1">
      <alignment horizontal="right" vertical="top"/>
    </xf>
    <xf numFmtId="0" fontId="16" fillId="0" borderId="5" xfId="0" applyFont="1" applyBorder="1" applyAlignment="1">
      <alignment vertical="center"/>
    </xf>
    <xf numFmtId="0" fontId="23" fillId="0" borderId="0" xfId="0" applyFont="1"/>
    <xf numFmtId="0" fontId="16" fillId="0" borderId="8" xfId="0" applyFont="1" applyBorder="1" applyAlignment="1">
      <alignment vertical="center"/>
    </xf>
    <xf numFmtId="0" fontId="16" fillId="0" borderId="9" xfId="0" applyFont="1" applyBorder="1" applyAlignment="1">
      <alignment vertical="center"/>
    </xf>
    <xf numFmtId="0" fontId="16" fillId="0" borderId="6" xfId="0" applyFont="1" applyBorder="1" applyAlignment="1">
      <alignment vertical="center"/>
    </xf>
    <xf numFmtId="0" fontId="16" fillId="0" borderId="7" xfId="0" applyFont="1" applyBorder="1" applyAlignment="1">
      <alignment vertical="center"/>
    </xf>
    <xf numFmtId="0" fontId="16" fillId="0" borderId="11" xfId="0" applyFont="1" applyBorder="1" applyAlignment="1">
      <alignment vertical="center"/>
    </xf>
    <xf numFmtId="0" fontId="16" fillId="0" borderId="12" xfId="0" applyFont="1" applyBorder="1" applyAlignment="1">
      <alignment vertical="center"/>
    </xf>
    <xf numFmtId="0" fontId="24" fillId="0" borderId="0" xfId="0" applyFont="1" applyAlignment="1">
      <alignment vertical="center"/>
    </xf>
    <xf numFmtId="0" fontId="0" fillId="0" borderId="0" xfId="0" applyAlignment="1">
      <alignment vertical="center"/>
    </xf>
    <xf numFmtId="0" fontId="17" fillId="0" borderId="0" xfId="0" applyFont="1" applyAlignment="1">
      <alignment vertical="center"/>
    </xf>
    <xf numFmtId="0" fontId="7" fillId="0" borderId="0" xfId="0" applyFont="1" applyAlignment="1">
      <alignment vertical="center"/>
    </xf>
    <xf numFmtId="0" fontId="28" fillId="0" borderId="0" xfId="0" applyFont="1" applyAlignment="1">
      <alignment vertical="center"/>
    </xf>
    <xf numFmtId="0" fontId="0" fillId="0" borderId="0" xfId="0" applyAlignment="1">
      <alignment horizontal="center" vertical="center"/>
    </xf>
    <xf numFmtId="0" fontId="0" fillId="0" borderId="0" xfId="0" applyAlignment="1">
      <alignment horizontal="center"/>
    </xf>
    <xf numFmtId="0" fontId="29" fillId="0" borderId="0" xfId="0" applyFont="1"/>
    <xf numFmtId="0" fontId="17" fillId="0" borderId="0" xfId="0" applyFont="1" applyAlignment="1">
      <alignment horizontal="left"/>
    </xf>
    <xf numFmtId="0" fontId="17" fillId="0" borderId="0" xfId="0" applyFont="1" applyAlignment="1">
      <alignment horizontal="left" shrinkToFit="1"/>
    </xf>
    <xf numFmtId="0" fontId="17" fillId="0" borderId="10" xfId="0" applyFont="1" applyBorder="1" applyAlignment="1">
      <alignment horizontal="center" vertical="center"/>
    </xf>
    <xf numFmtId="0" fontId="29" fillId="0" borderId="2" xfId="0" applyFont="1" applyBorder="1" applyAlignment="1">
      <alignment horizontal="center" vertical="center"/>
    </xf>
    <xf numFmtId="0" fontId="0" fillId="0" borderId="12" xfId="0" applyBorder="1" applyAlignment="1">
      <alignment horizontal="left" vertical="center"/>
    </xf>
    <xf numFmtId="0" fontId="29" fillId="0" borderId="5" xfId="0" applyFont="1" applyBorder="1" applyAlignment="1">
      <alignment horizontal="left" indent="1"/>
    </xf>
    <xf numFmtId="0" fontId="29" fillId="0" borderId="5" xfId="0" applyFont="1" applyBorder="1" applyAlignment="1">
      <alignment horizontal="left" vertical="center" indent="1"/>
    </xf>
    <xf numFmtId="0" fontId="0" fillId="0" borderId="5" xfId="0" applyBorder="1" applyAlignment="1">
      <alignment horizontal="left" shrinkToFit="1"/>
    </xf>
    <xf numFmtId="0" fontId="0" fillId="0" borderId="9" xfId="0" applyBorder="1" applyAlignment="1">
      <alignment horizontal="left" shrinkToFit="1"/>
    </xf>
    <xf numFmtId="0" fontId="29" fillId="0" borderId="6" xfId="0" applyFont="1" applyBorder="1" applyAlignment="1">
      <alignment horizontal="left" vertical="center" indent="1"/>
    </xf>
    <xf numFmtId="0" fontId="29" fillId="0" borderId="0" xfId="0" applyFont="1" applyAlignment="1">
      <alignment horizontal="left" indent="1"/>
    </xf>
    <xf numFmtId="0" fontId="0" fillId="0" borderId="0" xfId="0" applyAlignment="1">
      <alignment horizontal="left" shrinkToFit="1"/>
    </xf>
    <xf numFmtId="0" fontId="0" fillId="0" borderId="7" xfId="0" applyBorder="1" applyAlignment="1">
      <alignment horizontal="left" shrinkToFit="1"/>
    </xf>
    <xf numFmtId="0" fontId="0" fillId="0" borderId="0" xfId="0" applyAlignment="1">
      <alignment horizontal="left" indent="1"/>
    </xf>
    <xf numFmtId="0" fontId="12" fillId="0" borderId="0" xfId="0" applyFont="1"/>
    <xf numFmtId="0" fontId="29" fillId="0" borderId="1" xfId="0" applyFont="1" applyBorder="1" applyAlignment="1">
      <alignment vertical="center"/>
    </xf>
    <xf numFmtId="0" fontId="29" fillId="0" borderId="1" xfId="0" applyFont="1" applyBorder="1" applyAlignment="1">
      <alignment horizontal="left" indent="1"/>
    </xf>
    <xf numFmtId="0" fontId="0" fillId="0" borderId="12" xfId="0" applyBorder="1" applyAlignment="1">
      <alignment horizontal="left" shrinkToFit="1"/>
    </xf>
    <xf numFmtId="0" fontId="12" fillId="0" borderId="0" xfId="0" applyFont="1" applyAlignment="1">
      <alignment horizontal="left"/>
    </xf>
    <xf numFmtId="0" fontId="29" fillId="0" borderId="9" xfId="0" applyFont="1" applyBorder="1" applyAlignment="1">
      <alignment horizontal="left" vertical="center" wrapText="1"/>
    </xf>
    <xf numFmtId="0" fontId="29" fillId="0" borderId="11" xfId="0" applyFont="1" applyBorder="1" applyAlignment="1">
      <alignment horizontal="left" vertical="center" wrapText="1" indent="1"/>
    </xf>
    <xf numFmtId="0" fontId="29" fillId="0" borderId="1" xfId="0" applyFont="1" applyBorder="1" applyAlignment="1">
      <alignment horizontal="left" vertical="center" indent="1"/>
    </xf>
    <xf numFmtId="0" fontId="29" fillId="0" borderId="1" xfId="0" applyFont="1" applyBorder="1" applyAlignment="1">
      <alignment horizontal="left" vertical="center" wrapText="1" indent="1"/>
    </xf>
    <xf numFmtId="0" fontId="29" fillId="0" borderId="12" xfId="0" applyFont="1" applyBorder="1" applyAlignment="1">
      <alignment horizontal="left" vertical="center" wrapText="1" indent="1"/>
    </xf>
    <xf numFmtId="0" fontId="0" fillId="0" borderId="4" xfId="0" applyBorder="1" applyAlignment="1">
      <alignment horizontal="left"/>
    </xf>
    <xf numFmtId="0" fontId="0" fillId="0" borderId="10" xfId="0" applyBorder="1" applyAlignment="1">
      <alignment horizontal="left"/>
    </xf>
    <xf numFmtId="0" fontId="29" fillId="0" borderId="5" xfId="0" applyFont="1" applyBorder="1" applyAlignment="1">
      <alignment horizontal="left"/>
    </xf>
    <xf numFmtId="0" fontId="29" fillId="0" borderId="9" xfId="0" applyFont="1" applyBorder="1" applyAlignment="1">
      <alignment horizontal="left"/>
    </xf>
    <xf numFmtId="0" fontId="29" fillId="0" borderId="0" xfId="0" applyFont="1" applyAlignment="1">
      <alignment horizontal="left"/>
    </xf>
    <xf numFmtId="0" fontId="29" fillId="0" borderId="7" xfId="0" applyFont="1" applyBorder="1" applyAlignment="1">
      <alignment horizontal="left"/>
    </xf>
    <xf numFmtId="0" fontId="0" fillId="0" borderId="1" xfId="0" applyBorder="1" applyAlignment="1">
      <alignment horizontal="left" vertical="center"/>
    </xf>
    <xf numFmtId="0" fontId="29" fillId="0" borderId="12" xfId="0" applyFont="1" applyBorder="1" applyAlignment="1">
      <alignment horizontal="left"/>
    </xf>
    <xf numFmtId="0" fontId="29" fillId="0" borderId="2" xfId="0" applyFont="1" applyBorder="1" applyAlignment="1">
      <alignment horizontal="center" vertical="center" wrapText="1"/>
    </xf>
    <xf numFmtId="0" fontId="29" fillId="0" borderId="1" xfId="0" applyFont="1" applyBorder="1" applyAlignment="1">
      <alignment vertical="center" shrinkToFit="1"/>
    </xf>
    <xf numFmtId="0" fontId="29" fillId="0" borderId="3" xfId="0" applyFont="1" applyBorder="1" applyAlignment="1">
      <alignment vertical="center" shrinkToFit="1"/>
    </xf>
    <xf numFmtId="0" fontId="29" fillId="0" borderId="10" xfId="0" applyFont="1" applyBorder="1" applyAlignment="1">
      <alignment vertical="center" shrinkToFit="1"/>
    </xf>
    <xf numFmtId="0" fontId="29" fillId="0" borderId="4" xfId="0" applyFont="1" applyBorder="1" applyAlignment="1">
      <alignment horizontal="left" vertical="center" indent="1"/>
    </xf>
    <xf numFmtId="0" fontId="0" fillId="0" borderId="4" xfId="0" applyBorder="1" applyAlignment="1">
      <alignment horizontal="left" indent="1"/>
    </xf>
    <xf numFmtId="0" fontId="29" fillId="0" borderId="4" xfId="0" applyFont="1" applyBorder="1" applyAlignment="1">
      <alignment horizontal="left" indent="1"/>
    </xf>
    <xf numFmtId="0" fontId="29" fillId="0" borderId="10" xfId="0" applyFont="1" applyBorder="1" applyAlignment="1">
      <alignment horizontal="left" indent="1"/>
    </xf>
    <xf numFmtId="0" fontId="29" fillId="0" borderId="9" xfId="0" applyFont="1" applyBorder="1" applyAlignment="1">
      <alignment horizontal="left" indent="1"/>
    </xf>
    <xf numFmtId="0" fontId="29" fillId="0" borderId="12" xfId="0" applyFont="1" applyBorder="1" applyAlignment="1">
      <alignment horizontal="left" indent="1"/>
    </xf>
    <xf numFmtId="0" fontId="28" fillId="0" borderId="2" xfId="0" applyFont="1" applyBorder="1" applyAlignment="1">
      <alignment horizontal="left" vertical="center" wrapText="1"/>
    </xf>
    <xf numFmtId="0" fontId="29" fillId="0" borderId="4" xfId="0" applyFont="1" applyBorder="1" applyAlignment="1">
      <alignment vertical="center"/>
    </xf>
    <xf numFmtId="0" fontId="29" fillId="0" borderId="10" xfId="0" applyFont="1" applyBorder="1" applyAlignment="1">
      <alignment vertical="center"/>
    </xf>
    <xf numFmtId="0" fontId="29" fillId="0" borderId="7" xfId="0" applyFont="1" applyBorder="1" applyAlignment="1">
      <alignment horizontal="left" indent="1"/>
    </xf>
    <xf numFmtId="0" fontId="0" fillId="0" borderId="1" xfId="0" applyBorder="1"/>
    <xf numFmtId="0" fontId="29" fillId="0" borderId="1" xfId="0" applyFont="1" applyBorder="1" applyAlignment="1">
      <alignment vertical="center" wrapText="1"/>
    </xf>
    <xf numFmtId="0" fontId="29" fillId="0" borderId="12" xfId="0" applyFont="1" applyBorder="1" applyAlignment="1">
      <alignment horizontal="left" vertical="center" wrapText="1"/>
    </xf>
    <xf numFmtId="0" fontId="0" fillId="0" borderId="2" xfId="0" applyBorder="1" applyAlignment="1">
      <alignment horizontal="left" vertical="center" wrapText="1"/>
    </xf>
    <xf numFmtId="0" fontId="29" fillId="0" borderId="4" xfId="0" applyFont="1" applyBorder="1" applyAlignment="1">
      <alignment vertical="center" shrinkToFit="1"/>
    </xf>
    <xf numFmtId="0" fontId="34" fillId="0" borderId="10" xfId="0" applyFont="1" applyBorder="1" applyAlignment="1">
      <alignment horizontal="left" vertical="center" shrinkToFit="1"/>
    </xf>
    <xf numFmtId="0" fontId="0" fillId="0" borderId="2" xfId="0" applyBorder="1" applyAlignment="1">
      <alignment horizontal="left" vertical="center"/>
    </xf>
    <xf numFmtId="0" fontId="0" fillId="0" borderId="9" xfId="0" applyBorder="1" applyAlignment="1">
      <alignment horizontal="left" vertical="center" indent="1"/>
    </xf>
    <xf numFmtId="0" fontId="0" fillId="0" borderId="10" xfId="0" applyBorder="1" applyAlignment="1">
      <alignment horizontal="left" vertical="center" wrapText="1" indent="1"/>
    </xf>
    <xf numFmtId="0" fontId="0" fillId="0" borderId="9" xfId="0" applyBorder="1" applyAlignment="1">
      <alignment horizontal="left" vertical="center" wrapText="1" indent="1"/>
    </xf>
    <xf numFmtId="0" fontId="29" fillId="0" borderId="26" xfId="0" applyFont="1" applyBorder="1" applyAlignment="1">
      <alignment horizontal="left" vertical="center" indent="1"/>
    </xf>
    <xf numFmtId="0" fontId="29" fillId="0" borderId="5" xfId="0" applyFont="1" applyBorder="1" applyAlignment="1">
      <alignment vertical="center"/>
    </xf>
    <xf numFmtId="0" fontId="29" fillId="0" borderId="10" xfId="0" applyFont="1" applyBorder="1" applyAlignment="1">
      <alignment horizontal="left"/>
    </xf>
    <xf numFmtId="0" fontId="0" fillId="0" borderId="5" xfId="0" applyBorder="1" applyAlignment="1">
      <alignment horizontal="center" vertical="center" textRotation="255"/>
    </xf>
    <xf numFmtId="0" fontId="0" fillId="0" borderId="0" xfId="0" applyAlignment="1">
      <alignment horizontal="center" vertical="center" textRotation="255"/>
    </xf>
    <xf numFmtId="0" fontId="29" fillId="0" borderId="0" xfId="0" applyFont="1" applyAlignment="1">
      <alignment horizontal="left" vertical="center" indent="1"/>
    </xf>
    <xf numFmtId="0" fontId="0" fillId="0" borderId="9" xfId="0" applyBorder="1" applyAlignment="1">
      <alignment horizontal="left" vertical="top" wrapText="1"/>
    </xf>
    <xf numFmtId="0" fontId="29" fillId="0" borderId="0" xfId="0" applyFont="1" applyAlignment="1">
      <alignment horizontal="center" shrinkToFit="1"/>
    </xf>
    <xf numFmtId="0" fontId="0" fillId="0" borderId="0" xfId="0" applyAlignment="1">
      <alignment horizontal="right" vertical="top"/>
    </xf>
    <xf numFmtId="0" fontId="0" fillId="0" borderId="0" xfId="0" applyAlignment="1">
      <alignment horizontal="left" vertical="center"/>
    </xf>
    <xf numFmtId="0" fontId="12" fillId="0" borderId="0" xfId="0" applyFont="1" applyAlignment="1">
      <alignment horizontal="right" vertical="center"/>
    </xf>
    <xf numFmtId="0" fontId="0" fillId="0" borderId="2" xfId="0" applyBorder="1" applyAlignment="1">
      <alignment horizontal="center" vertical="center"/>
    </xf>
    <xf numFmtId="0" fontId="25" fillId="0" borderId="2" xfId="0" applyFont="1" applyBorder="1" applyAlignment="1">
      <alignment horizontal="center" vertical="center"/>
    </xf>
    <xf numFmtId="0" fontId="12" fillId="0" borderId="2" xfId="0" applyFont="1" applyBorder="1" applyAlignment="1">
      <alignment horizontal="center" vertical="center"/>
    </xf>
    <xf numFmtId="49" fontId="0" fillId="0" borderId="4" xfId="0" applyNumberFormat="1" applyBorder="1" applyAlignment="1">
      <alignment horizontal="center" vertical="center"/>
    </xf>
    <xf numFmtId="0" fontId="0" fillId="0" borderId="8" xfId="0" applyBorder="1" applyAlignment="1">
      <alignment horizontal="center" vertical="center"/>
    </xf>
    <xf numFmtId="0" fontId="0" fillId="0" borderId="8" xfId="0" applyBorder="1" applyAlignment="1">
      <alignment horizontal="center" vertical="center" shrinkToFit="1"/>
    </xf>
    <xf numFmtId="0" fontId="0" fillId="0" borderId="11" xfId="0" applyBorder="1" applyAlignment="1">
      <alignment horizontal="center" vertical="center"/>
    </xf>
    <xf numFmtId="0" fontId="0" fillId="0" borderId="2" xfId="0" applyBorder="1" applyAlignment="1">
      <alignment horizontal="center" vertical="center" wrapText="1"/>
    </xf>
    <xf numFmtId="0" fontId="12" fillId="0" borderId="0" xfId="0" applyFont="1" applyAlignment="1">
      <alignment vertical="top"/>
    </xf>
    <xf numFmtId="0" fontId="12" fillId="0" borderId="0" xfId="0" applyFont="1" applyAlignment="1">
      <alignment horizontal="left" vertical="center" shrinkToFit="1"/>
    </xf>
    <xf numFmtId="0" fontId="12" fillId="0" borderId="0" xfId="0" applyFont="1" applyAlignment="1">
      <alignment horizontal="left" vertical="center"/>
    </xf>
    <xf numFmtId="0" fontId="12" fillId="0" borderId="0" xfId="0" applyFont="1" applyAlignment="1">
      <alignment horizontal="left" vertical="center" wrapText="1" shrinkToFit="1"/>
    </xf>
    <xf numFmtId="0" fontId="12" fillId="0" borderId="0" xfId="0" applyFont="1" applyAlignment="1">
      <alignment horizontal="center" vertical="top" shrinkToFit="1"/>
    </xf>
    <xf numFmtId="0" fontId="12" fillId="0" borderId="0" xfId="0" applyFont="1" applyAlignment="1">
      <alignment horizontal="center" shrinkToFit="1"/>
    </xf>
    <xf numFmtId="0" fontId="12" fillId="0" borderId="0" xfId="0" applyFont="1" applyAlignment="1">
      <alignment wrapText="1"/>
    </xf>
    <xf numFmtId="0" fontId="0" fillId="0" borderId="26" xfId="0" applyBorder="1" applyAlignment="1">
      <alignment horizontal="center" vertical="center"/>
    </xf>
    <xf numFmtId="0" fontId="0" fillId="0" borderId="28" xfId="0" applyBorder="1" applyAlignment="1">
      <alignment horizontal="center" vertical="center"/>
    </xf>
    <xf numFmtId="0" fontId="0" fillId="0" borderId="11" xfId="0" applyBorder="1"/>
    <xf numFmtId="0" fontId="0" fillId="0" borderId="2" xfId="0" applyBorder="1" applyAlignment="1">
      <alignment horizontal="center" vertical="center" shrinkToFit="1"/>
    </xf>
    <xf numFmtId="0" fontId="12" fillId="0" borderId="1" xfId="0" applyFont="1" applyBorder="1"/>
    <xf numFmtId="0" fontId="0" fillId="0" borderId="1" xfId="0" applyBorder="1" applyAlignment="1">
      <alignment horizontal="center" vertical="center"/>
    </xf>
    <xf numFmtId="0" fontId="0" fillId="0" borderId="1" xfId="0" applyBorder="1" applyAlignment="1">
      <alignment horizontal="center"/>
    </xf>
    <xf numFmtId="0" fontId="0" fillId="0" borderId="3" xfId="0" applyBorder="1" applyAlignment="1">
      <alignment horizontal="center" vertical="center"/>
    </xf>
    <xf numFmtId="0" fontId="0" fillId="0" borderId="10" xfId="0" applyBorder="1" applyAlignment="1">
      <alignment horizontal="left" vertical="center"/>
    </xf>
    <xf numFmtId="0" fontId="0" fillId="0" borderId="29" xfId="0" applyBorder="1" applyAlignment="1">
      <alignment horizontal="centerContinuous" vertical="center"/>
    </xf>
    <xf numFmtId="0" fontId="0" fillId="0" borderId="30" xfId="0" applyBorder="1" applyAlignment="1">
      <alignment horizontal="centerContinuous" vertical="center"/>
    </xf>
    <xf numFmtId="0" fontId="0" fillId="0" borderId="31" xfId="0" applyBorder="1" applyAlignment="1">
      <alignment horizontal="centerContinuous" vertical="center"/>
    </xf>
    <xf numFmtId="0" fontId="0" fillId="0" borderId="32" xfId="0" applyBorder="1" applyAlignment="1">
      <alignment horizontal="centerContinuous" vertical="center"/>
    </xf>
    <xf numFmtId="0" fontId="0" fillId="0" borderId="33" xfId="0" applyBorder="1" applyAlignment="1">
      <alignment horizontal="centerContinuous" vertical="center"/>
    </xf>
    <xf numFmtId="0" fontId="0" fillId="0" borderId="34" xfId="0" applyBorder="1" applyAlignment="1">
      <alignment horizontal="centerContinuous" vertical="center"/>
    </xf>
    <xf numFmtId="0" fontId="0" fillId="0" borderId="11" xfId="0" applyBorder="1" applyAlignment="1">
      <alignment horizontal="centerContinuous" vertical="center"/>
    </xf>
    <xf numFmtId="0" fontId="0" fillId="0" borderId="1" xfId="0" applyBorder="1" applyAlignment="1">
      <alignment horizontal="centerContinuous" vertical="center"/>
    </xf>
    <xf numFmtId="0" fontId="0" fillId="0" borderId="12" xfId="0" applyBorder="1" applyAlignment="1">
      <alignment horizontal="centerContinuous" vertical="center"/>
    </xf>
    <xf numFmtId="0" fontId="0" fillId="0" borderId="1" xfId="0" applyBorder="1" applyAlignment="1">
      <alignment horizontal="left" vertical="center" indent="1"/>
    </xf>
    <xf numFmtId="0" fontId="0" fillId="0" borderId="12" xfId="0" applyBorder="1" applyAlignment="1">
      <alignment vertical="center"/>
    </xf>
    <xf numFmtId="0" fontId="0" fillId="0" borderId="3" xfId="0" applyBorder="1" applyAlignment="1">
      <alignment horizontal="centerContinuous" vertical="center"/>
    </xf>
    <xf numFmtId="0" fontId="0" fillId="0" borderId="4" xfId="0" applyBorder="1" applyAlignment="1">
      <alignment horizontal="centerContinuous" vertical="center"/>
    </xf>
    <xf numFmtId="0" fontId="0" fillId="0" borderId="10" xfId="0" applyBorder="1" applyAlignment="1">
      <alignment horizontal="centerContinuous" vertical="center"/>
    </xf>
    <xf numFmtId="0" fontId="0" fillId="0" borderId="4" xfId="0" applyBorder="1" applyAlignment="1">
      <alignment horizontal="left" vertical="center" indent="1"/>
    </xf>
    <xf numFmtId="0" fontId="0" fillId="0" borderId="4" xfId="0" applyBorder="1" applyAlignment="1">
      <alignment horizontal="left" vertical="center"/>
    </xf>
    <xf numFmtId="0" fontId="0" fillId="0" borderId="4" xfId="0" applyBorder="1"/>
    <xf numFmtId="0" fontId="12" fillId="0" borderId="0" xfId="0" applyFont="1" applyAlignment="1">
      <alignment vertical="top" wrapText="1"/>
    </xf>
    <xf numFmtId="0" fontId="33" fillId="0" borderId="0" xfId="0" applyFont="1"/>
    <xf numFmtId="0" fontId="29" fillId="0" borderId="1" xfId="0" applyFont="1" applyBorder="1" applyAlignment="1">
      <alignment horizontal="right"/>
    </xf>
    <xf numFmtId="0" fontId="38" fillId="0" borderId="0" xfId="0" applyFont="1"/>
    <xf numFmtId="0" fontId="0" fillId="0" borderId="0" xfId="0" applyAlignment="1">
      <alignment horizontal="center" vertical="top" shrinkToFit="1"/>
    </xf>
    <xf numFmtId="0" fontId="42" fillId="0" borderId="0" xfId="0" applyFont="1" applyAlignment="1">
      <alignment horizontal="right" vertical="top"/>
    </xf>
    <xf numFmtId="0" fontId="45" fillId="0" borderId="0" xfId="3" applyFont="1" applyAlignment="1"/>
    <xf numFmtId="0" fontId="46" fillId="0" borderId="0" xfId="0" applyFont="1" applyAlignment="1">
      <alignment vertical="center"/>
    </xf>
    <xf numFmtId="0" fontId="45" fillId="0" borderId="0" xfId="3" applyFont="1">
      <alignment vertical="center"/>
    </xf>
    <xf numFmtId="0" fontId="45" fillId="0" borderId="8" xfId="3" applyFont="1" applyBorder="1">
      <alignment vertical="center"/>
    </xf>
    <xf numFmtId="0" fontId="45" fillId="0" borderId="5" xfId="3" applyFont="1" applyBorder="1">
      <alignment vertical="center"/>
    </xf>
    <xf numFmtId="0" fontId="45" fillId="0" borderId="97" xfId="3" applyFont="1" applyBorder="1">
      <alignment vertical="center"/>
    </xf>
    <xf numFmtId="0" fontId="46" fillId="0" borderId="9" xfId="0" applyFont="1" applyBorder="1" applyAlignment="1">
      <alignment vertical="center"/>
    </xf>
    <xf numFmtId="0" fontId="46" fillId="0" borderId="8" xfId="0" applyFont="1" applyBorder="1" applyAlignment="1">
      <alignment vertical="center"/>
    </xf>
    <xf numFmtId="0" fontId="46" fillId="0" borderId="5" xfId="0" applyFont="1" applyBorder="1" applyAlignment="1">
      <alignment vertical="center"/>
    </xf>
    <xf numFmtId="0" fontId="46" fillId="0" borderId="6" xfId="0" applyFont="1" applyBorder="1" applyAlignment="1">
      <alignment vertical="center"/>
    </xf>
    <xf numFmtId="0" fontId="46" fillId="0" borderId="7" xfId="0" applyFont="1" applyBorder="1" applyAlignment="1">
      <alignment vertical="center"/>
    </xf>
    <xf numFmtId="0" fontId="45" fillId="0" borderId="11" xfId="3" applyFont="1" applyBorder="1">
      <alignment vertical="center"/>
    </xf>
    <xf numFmtId="0" fontId="45" fillId="0" borderId="1" xfId="3" applyFont="1" applyBorder="1">
      <alignment vertical="center"/>
    </xf>
    <xf numFmtId="0" fontId="45" fillId="0" borderId="98" xfId="3" applyFont="1" applyBorder="1">
      <alignment vertical="center"/>
    </xf>
    <xf numFmtId="0" fontId="46" fillId="0" borderId="12" xfId="0" applyFont="1" applyBorder="1" applyAlignment="1">
      <alignment vertical="center"/>
    </xf>
    <xf numFmtId="0" fontId="46" fillId="0" borderId="11" xfId="0" applyFont="1" applyBorder="1" applyAlignment="1">
      <alignment vertical="center"/>
    </xf>
    <xf numFmtId="0" fontId="46" fillId="0" borderId="1" xfId="0" applyFont="1" applyBorder="1" applyAlignment="1">
      <alignment vertical="center"/>
    </xf>
    <xf numFmtId="0" fontId="45" fillId="0" borderId="8" xfId="3" applyFont="1" applyBorder="1" applyAlignment="1">
      <alignment horizontal="left" vertical="center"/>
    </xf>
    <xf numFmtId="0" fontId="45" fillId="0" borderId="4" xfId="3" applyFont="1" applyBorder="1" applyAlignment="1">
      <alignment horizontal="center" vertical="center"/>
    </xf>
    <xf numFmtId="0" fontId="45" fillId="0" borderId="4" xfId="3" applyFont="1" applyBorder="1" applyAlignment="1">
      <alignment vertical="center" wrapText="1"/>
    </xf>
    <xf numFmtId="0" fontId="45" fillId="0" borderId="4" xfId="3" applyFont="1" applyBorder="1">
      <alignment vertical="center"/>
    </xf>
    <xf numFmtId="0" fontId="45" fillId="0" borderId="10" xfId="3" applyFont="1" applyBorder="1">
      <alignment vertical="center"/>
    </xf>
    <xf numFmtId="0" fontId="45" fillId="0" borderId="6" xfId="3" applyFont="1" applyBorder="1" applyAlignment="1">
      <alignment horizontal="center" vertical="center"/>
    </xf>
    <xf numFmtId="0" fontId="45" fillId="0" borderId="3" xfId="3" applyFont="1" applyBorder="1" applyAlignment="1">
      <alignment horizontal="center" vertical="center" wrapText="1"/>
    </xf>
    <xf numFmtId="0" fontId="45" fillId="0" borderId="3" xfId="3" applyFont="1" applyBorder="1" applyAlignment="1">
      <alignment horizontal="left" vertical="center" wrapText="1"/>
    </xf>
    <xf numFmtId="0" fontId="45" fillId="0" borderId="100" xfId="3" applyFont="1" applyBorder="1" applyAlignment="1">
      <alignment horizontal="center" vertical="center"/>
    </xf>
    <xf numFmtId="0" fontId="49" fillId="0" borderId="101" xfId="3" applyFont="1" applyBorder="1" applyAlignment="1">
      <alignment horizontal="center" vertical="center"/>
    </xf>
    <xf numFmtId="0" fontId="45" fillId="0" borderId="10" xfId="3" applyFont="1" applyBorder="1" applyAlignment="1">
      <alignment horizontal="center" vertical="center"/>
    </xf>
    <xf numFmtId="0" fontId="45" fillId="0" borderId="6" xfId="3" applyFont="1" applyBorder="1" applyAlignment="1">
      <alignment horizontal="center"/>
    </xf>
    <xf numFmtId="0" fontId="45" fillId="0" borderId="4" xfId="3" applyFont="1" applyBorder="1" applyAlignment="1">
      <alignment horizontal="left" vertical="center" wrapText="1"/>
    </xf>
    <xf numFmtId="0" fontId="49" fillId="0" borderId="4" xfId="3" applyFont="1" applyBorder="1" applyAlignment="1">
      <alignment horizontal="center" vertical="center"/>
    </xf>
    <xf numFmtId="0" fontId="45" fillId="0" borderId="1" xfId="3" applyFont="1" applyBorder="1" applyAlignment="1">
      <alignment horizontal="center" vertical="center"/>
    </xf>
    <xf numFmtId="0" fontId="45" fillId="0" borderId="12" xfId="3" applyFont="1" applyBorder="1" applyAlignment="1">
      <alignment horizontal="center" vertical="center"/>
    </xf>
    <xf numFmtId="0" fontId="45" fillId="0" borderId="5" xfId="3" applyFont="1" applyBorder="1" applyAlignment="1">
      <alignment horizontal="center" vertical="center"/>
    </xf>
    <xf numFmtId="0" fontId="45" fillId="0" borderId="0" xfId="3" applyFont="1" applyAlignment="1">
      <alignment horizontal="left" vertical="center"/>
    </xf>
    <xf numFmtId="0" fontId="45" fillId="0" borderId="0" xfId="3" applyFont="1" applyAlignment="1">
      <alignment horizontal="center" vertical="center"/>
    </xf>
    <xf numFmtId="0" fontId="50" fillId="0" borderId="0" xfId="3" applyFont="1">
      <alignment vertical="center"/>
    </xf>
    <xf numFmtId="0" fontId="51" fillId="4" borderId="0" xfId="0" applyFont="1" applyFill="1" applyAlignment="1">
      <alignment horizontal="left"/>
    </xf>
    <xf numFmtId="0" fontId="51" fillId="4" borderId="0" xfId="0" applyFont="1" applyFill="1" applyAlignment="1">
      <alignment horizontal="center"/>
    </xf>
    <xf numFmtId="0" fontId="10" fillId="4" borderId="0" xfId="0" applyFont="1" applyFill="1" applyAlignment="1">
      <alignment horizontal="right" vertical="top"/>
    </xf>
    <xf numFmtId="0" fontId="0" fillId="4" borderId="0" xfId="0" applyFill="1"/>
    <xf numFmtId="0" fontId="10" fillId="0" borderId="41" xfId="0" applyFont="1" applyBorder="1" applyAlignment="1">
      <alignment horizontal="right"/>
    </xf>
    <xf numFmtId="0" fontId="7" fillId="4" borderId="0" xfId="0" applyFont="1" applyFill="1" applyAlignment="1">
      <alignment vertical="center"/>
    </xf>
    <xf numFmtId="0" fontId="31" fillId="4" borderId="0" xfId="0" applyFont="1" applyFill="1" applyAlignment="1">
      <alignment vertical="center"/>
    </xf>
    <xf numFmtId="0" fontId="10" fillId="4" borderId="0" xfId="0" applyFont="1" applyFill="1"/>
    <xf numFmtId="0" fontId="28" fillId="0" borderId="102" xfId="0" applyFont="1" applyBorder="1" applyAlignment="1">
      <alignment horizontal="center" vertical="center" shrinkToFit="1"/>
    </xf>
    <xf numFmtId="0" fontId="28" fillId="0" borderId="103" xfId="0" applyFont="1" applyBorder="1" applyAlignment="1">
      <alignment horizontal="center" vertical="center"/>
    </xf>
    <xf numFmtId="0" fontId="0" fillId="0" borderId="36" xfId="0" applyBorder="1" applyAlignment="1">
      <alignment horizontal="left" vertical="center"/>
    </xf>
    <xf numFmtId="0" fontId="10" fillId="4" borderId="0" xfId="0" applyFont="1" applyFill="1" applyAlignment="1">
      <alignment horizontal="right" vertical="center"/>
    </xf>
    <xf numFmtId="0" fontId="55" fillId="0" borderId="0" xfId="0" applyFont="1" applyAlignment="1">
      <alignment horizontal="left" vertical="center"/>
    </xf>
    <xf numFmtId="0" fontId="10" fillId="0" borderId="0" xfId="0" applyFont="1" applyAlignment="1">
      <alignment horizontal="left" vertical="center"/>
    </xf>
    <xf numFmtId="0" fontId="28" fillId="0" borderId="0" xfId="0" applyFont="1"/>
    <xf numFmtId="0" fontId="41" fillId="0" borderId="0" xfId="0" applyFont="1" applyAlignment="1">
      <alignment horizontal="right" vertical="top"/>
    </xf>
    <xf numFmtId="0" fontId="28" fillId="4" borderId="0" xfId="0" applyFont="1" applyFill="1"/>
    <xf numFmtId="0" fontId="29" fillId="4" borderId="0" xfId="0" applyFont="1" applyFill="1"/>
    <xf numFmtId="0" fontId="41" fillId="0" borderId="0" xfId="0" applyFont="1" applyAlignment="1">
      <alignment vertical="center"/>
    </xf>
    <xf numFmtId="0" fontId="7" fillId="0" borderId="0" xfId="0" applyFont="1"/>
    <xf numFmtId="0" fontId="17" fillId="4" borderId="0" xfId="0" applyFont="1" applyFill="1"/>
    <xf numFmtId="0" fontId="29" fillId="0" borderId="54" xfId="0" applyFont="1" applyBorder="1"/>
    <xf numFmtId="0" fontId="28" fillId="0" borderId="36" xfId="0" applyFont="1" applyBorder="1"/>
    <xf numFmtId="0" fontId="28" fillId="0" borderId="50" xfId="0" applyFont="1" applyBorder="1"/>
    <xf numFmtId="0" fontId="29" fillId="4" borderId="0" xfId="0" applyFont="1" applyFill="1" applyAlignment="1">
      <alignment vertical="center"/>
    </xf>
    <xf numFmtId="0" fontId="0" fillId="0" borderId="0" xfId="0" applyAlignment="1">
      <alignment wrapText="1"/>
    </xf>
    <xf numFmtId="0" fontId="28" fillId="0" borderId="45" xfId="0" applyFont="1" applyBorder="1" applyAlignment="1">
      <alignment vertical="top" wrapText="1"/>
    </xf>
    <xf numFmtId="0" fontId="28" fillId="0" borderId="1" xfId="0" applyFont="1" applyBorder="1" applyAlignment="1">
      <alignment vertical="center"/>
    </xf>
    <xf numFmtId="0" fontId="28" fillId="0" borderId="0" xfId="0" applyFont="1" applyAlignment="1">
      <alignment vertical="top" wrapText="1"/>
    </xf>
    <xf numFmtId="0" fontId="28" fillId="0" borderId="107" xfId="0" applyFont="1" applyBorder="1" applyAlignment="1">
      <alignment vertical="center"/>
    </xf>
    <xf numFmtId="0" fontId="28" fillId="4" borderId="0" xfId="0" applyFont="1" applyFill="1" applyAlignment="1">
      <alignment horizontal="left" vertical="center"/>
    </xf>
    <xf numFmtId="0" fontId="28" fillId="4" borderId="0" xfId="0" applyFont="1" applyFill="1" applyAlignment="1">
      <alignment vertical="center"/>
    </xf>
    <xf numFmtId="0" fontId="56" fillId="0" borderId="0" xfId="0" applyFont="1" applyAlignment="1">
      <alignment vertical="center" wrapText="1"/>
    </xf>
    <xf numFmtId="0" fontId="57" fillId="4" borderId="0" xfId="0" applyFont="1" applyFill="1" applyAlignment="1">
      <alignment horizontal="justify"/>
    </xf>
    <xf numFmtId="0" fontId="56" fillId="0" borderId="0" xfId="0" applyFont="1" applyAlignment="1">
      <alignment horizontal="justify" vertical="center"/>
    </xf>
    <xf numFmtId="0" fontId="28" fillId="0" borderId="57" xfId="0" applyFont="1" applyBorder="1" applyAlignment="1">
      <alignment horizontal="left" vertical="center" indent="1"/>
    </xf>
    <xf numFmtId="0" fontId="7" fillId="0" borderId="57" xfId="0" applyFont="1" applyBorder="1" applyAlignment="1">
      <alignment horizontal="left" vertical="center" indent="1" shrinkToFit="1"/>
    </xf>
    <xf numFmtId="0" fontId="28" fillId="0" borderId="44" xfId="0" applyFont="1" applyBorder="1" applyAlignment="1">
      <alignment horizontal="left" vertical="center" indent="1"/>
    </xf>
    <xf numFmtId="0" fontId="32" fillId="0" borderId="0" xfId="0" applyFont="1" applyAlignment="1">
      <alignment horizontal="right" vertical="top"/>
    </xf>
    <xf numFmtId="0" fontId="33" fillId="0" borderId="0" xfId="0" applyFont="1" applyAlignment="1">
      <alignment horizontal="center" vertical="center"/>
    </xf>
    <xf numFmtId="0" fontId="0" fillId="0" borderId="66" xfId="0" applyBorder="1" applyAlignment="1">
      <alignment horizontal="center" vertical="center"/>
    </xf>
    <xf numFmtId="0" fontId="64" fillId="0" borderId="0" xfId="10" applyFont="1">
      <alignment vertical="center"/>
    </xf>
    <xf numFmtId="0" fontId="65" fillId="0" borderId="0" xfId="10" applyFont="1" applyAlignment="1"/>
    <xf numFmtId="0" fontId="65" fillId="0" borderId="1" xfId="10" applyFont="1" applyBorder="1" applyAlignment="1"/>
    <xf numFmtId="0" fontId="64" fillId="0" borderId="0" xfId="10" applyFont="1" applyAlignment="1"/>
    <xf numFmtId="0" fontId="55" fillId="0" borderId="0" xfId="10" applyFont="1" applyAlignment="1">
      <alignment horizontal="center"/>
    </xf>
    <xf numFmtId="0" fontId="66" fillId="0" borderId="4" xfId="10" applyFont="1" applyBorder="1" applyAlignment="1">
      <alignment horizontal="left" vertical="center"/>
    </xf>
    <xf numFmtId="0" fontId="65" fillId="0" borderId="4" xfId="10" applyFont="1" applyBorder="1">
      <alignment vertical="center"/>
    </xf>
    <xf numFmtId="0" fontId="65" fillId="0" borderId="10" xfId="10" applyFont="1" applyBorder="1">
      <alignment vertical="center"/>
    </xf>
    <xf numFmtId="0" fontId="65" fillId="0" borderId="0" xfId="10" applyFont="1">
      <alignment vertical="center"/>
    </xf>
    <xf numFmtId="0" fontId="66" fillId="0" borderId="10" xfId="10" applyFont="1" applyBorder="1">
      <alignment vertical="center"/>
    </xf>
    <xf numFmtId="0" fontId="54" fillId="0" borderId="0" xfId="10" applyFont="1" applyAlignment="1">
      <alignment horizontal="center" vertical="center"/>
    </xf>
    <xf numFmtId="0" fontId="65" fillId="0" borderId="0" xfId="10" applyFont="1" applyAlignment="1">
      <alignment horizontal="left" vertical="center"/>
    </xf>
    <xf numFmtId="0" fontId="65" fillId="0" borderId="8" xfId="10" applyFont="1" applyBorder="1" applyAlignment="1">
      <alignment horizontal="left" vertical="center"/>
    </xf>
    <xf numFmtId="0" fontId="65" fillId="0" borderId="4" xfId="10" applyFont="1" applyBorder="1" applyAlignment="1">
      <alignment horizontal="center" vertical="center"/>
    </xf>
    <xf numFmtId="0" fontId="65" fillId="0" borderId="5" xfId="10" applyFont="1" applyBorder="1" applyAlignment="1">
      <alignment horizontal="center" vertical="center" textRotation="255"/>
    </xf>
    <xf numFmtId="0" fontId="65" fillId="0" borderId="9" xfId="10" applyFont="1" applyBorder="1" applyAlignment="1">
      <alignment horizontal="center" vertical="center" textRotation="255"/>
    </xf>
    <xf numFmtId="0" fontId="66" fillId="0" borderId="2" xfId="10" applyFont="1" applyBorder="1" applyAlignment="1">
      <alignment horizontal="center" vertical="center"/>
    </xf>
    <xf numFmtId="0" fontId="65" fillId="0" borderId="0" xfId="10" applyFont="1" applyAlignment="1">
      <alignment horizontal="center" vertical="center" textRotation="255"/>
    </xf>
    <xf numFmtId="0" fontId="10" fillId="0" borderId="0" xfId="10" applyFont="1">
      <alignment vertical="center"/>
    </xf>
    <xf numFmtId="0" fontId="10" fillId="0" borderId="0" xfId="10" applyFont="1" applyAlignment="1">
      <alignment horizontal="center" vertical="center"/>
    </xf>
    <xf numFmtId="0" fontId="10" fillId="0" borderId="8" xfId="10" applyFont="1" applyBorder="1">
      <alignment vertical="center"/>
    </xf>
    <xf numFmtId="0" fontId="10" fillId="0" borderId="5" xfId="10" applyFont="1" applyBorder="1">
      <alignment vertical="center"/>
    </xf>
    <xf numFmtId="0" fontId="10" fillId="0" borderId="5" xfId="10" applyFont="1" applyBorder="1" applyAlignment="1">
      <alignment horizontal="center" vertical="center"/>
    </xf>
    <xf numFmtId="0" fontId="10" fillId="0" borderId="9" xfId="10" applyFont="1" applyBorder="1">
      <alignment vertical="center"/>
    </xf>
    <xf numFmtId="0" fontId="10" fillId="0" borderId="6" xfId="10" applyFont="1" applyBorder="1">
      <alignment vertical="center"/>
    </xf>
    <xf numFmtId="0" fontId="28" fillId="0" borderId="0" xfId="9" applyFont="1">
      <alignment vertical="center"/>
    </xf>
    <xf numFmtId="0" fontId="67" fillId="0" borderId="0" xfId="10" applyFont="1" applyAlignment="1">
      <alignment horizontal="left" vertical="center"/>
    </xf>
    <xf numFmtId="0" fontId="66" fillId="0" borderId="0" xfId="10" applyFont="1" applyAlignment="1">
      <alignment horizontal="left" vertical="center"/>
    </xf>
    <xf numFmtId="0" fontId="66" fillId="0" borderId="0" xfId="10" applyFont="1" applyAlignment="1">
      <alignment horizontal="center"/>
    </xf>
    <xf numFmtId="0" fontId="67" fillId="0" borderId="0" xfId="10" applyFont="1" applyAlignment="1"/>
    <xf numFmtId="0" fontId="67" fillId="0" borderId="4" xfId="10" applyFont="1" applyBorder="1">
      <alignment vertical="center"/>
    </xf>
    <xf numFmtId="0" fontId="67" fillId="0" borderId="10" xfId="10" applyFont="1" applyBorder="1">
      <alignment vertical="center"/>
    </xf>
    <xf numFmtId="0" fontId="67" fillId="0" borderId="0" xfId="10" applyFont="1">
      <alignment vertical="center"/>
    </xf>
    <xf numFmtId="0" fontId="65" fillId="0" borderId="5" xfId="10" applyFont="1" applyBorder="1" applyAlignment="1">
      <alignment horizontal="center" vertical="center"/>
    </xf>
    <xf numFmtId="0" fontId="54" fillId="0" borderId="5" xfId="10" applyFont="1" applyBorder="1" applyAlignment="1">
      <alignment horizontal="center" vertical="center"/>
    </xf>
    <xf numFmtId="0" fontId="54" fillId="0" borderId="9" xfId="10" applyFont="1" applyBorder="1" applyAlignment="1">
      <alignment horizontal="center" vertical="center"/>
    </xf>
    <xf numFmtId="0" fontId="65" fillId="0" borderId="27" xfId="10" applyFont="1" applyBorder="1" applyAlignment="1">
      <alignment vertical="center" textRotation="255"/>
    </xf>
    <xf numFmtId="0" fontId="67" fillId="0" borderId="8" xfId="10" applyFont="1" applyBorder="1">
      <alignment vertical="center"/>
    </xf>
    <xf numFmtId="0" fontId="67" fillId="0" borderId="5" xfId="10" applyFont="1" applyBorder="1" applyAlignment="1">
      <alignment vertical="center" wrapText="1"/>
    </xf>
    <xf numFmtId="0" fontId="67" fillId="0" borderId="9" xfId="10" applyFont="1" applyBorder="1" applyAlignment="1">
      <alignment vertical="center" wrapText="1"/>
    </xf>
    <xf numFmtId="0" fontId="65" fillId="0" borderId="6" xfId="10" applyFont="1" applyBorder="1">
      <alignment vertical="center"/>
    </xf>
    <xf numFmtId="0" fontId="67" fillId="0" borderId="3" xfId="10" applyFont="1" applyBorder="1">
      <alignment vertical="center"/>
    </xf>
    <xf numFmtId="0" fontId="67" fillId="0" borderId="6" xfId="10" applyFont="1" applyBorder="1" applyAlignment="1">
      <alignment horizontal="left" vertical="center"/>
    </xf>
    <xf numFmtId="0" fontId="66" fillId="0" borderId="4" xfId="10" applyFont="1" applyBorder="1">
      <alignment vertical="center"/>
    </xf>
    <xf numFmtId="0" fontId="67" fillId="0" borderId="6" xfId="10" applyFont="1" applyBorder="1">
      <alignment vertical="center"/>
    </xf>
    <xf numFmtId="0" fontId="67" fillId="0" borderId="28" xfId="10" applyFont="1" applyBorder="1">
      <alignment vertical="center"/>
    </xf>
    <xf numFmtId="0" fontId="69" fillId="0" borderId="0" xfId="10" applyFont="1">
      <alignment vertical="center"/>
    </xf>
    <xf numFmtId="10" fontId="69" fillId="0" borderId="0" xfId="10" applyNumberFormat="1" applyFont="1" applyAlignment="1">
      <alignment horizontal="center" vertical="center"/>
    </xf>
    <xf numFmtId="0" fontId="67" fillId="0" borderId="2" xfId="10" applyFont="1" applyBorder="1">
      <alignment vertical="center"/>
    </xf>
    <xf numFmtId="0" fontId="69" fillId="0" borderId="7" xfId="10" applyFont="1" applyBorder="1">
      <alignment vertical="center"/>
    </xf>
    <xf numFmtId="0" fontId="70" fillId="0" borderId="0" xfId="0" applyFont="1" applyAlignment="1">
      <alignment horizontal="center" vertical="center"/>
    </xf>
    <xf numFmtId="0" fontId="70" fillId="0" borderId="0" xfId="0" applyFont="1" applyAlignment="1">
      <alignment vertical="center"/>
    </xf>
    <xf numFmtId="0" fontId="71" fillId="0" borderId="0" xfId="0" applyFont="1" applyAlignment="1">
      <alignment vertical="center"/>
    </xf>
    <xf numFmtId="0" fontId="72" fillId="0" borderId="0" xfId="0" applyFont="1" applyAlignment="1">
      <alignment horizontal="right" vertical="center"/>
    </xf>
    <xf numFmtId="0" fontId="71" fillId="0" borderId="0" xfId="0" applyFont="1" applyAlignment="1">
      <alignment horizontal="center" vertical="center"/>
    </xf>
    <xf numFmtId="0" fontId="72" fillId="0" borderId="0" xfId="0" applyFont="1" applyAlignment="1">
      <alignment horizontal="justify" vertical="center"/>
    </xf>
    <xf numFmtId="0" fontId="74" fillId="0" borderId="0" xfId="0" applyFont="1" applyAlignment="1">
      <alignment horizontal="center" vertical="center"/>
    </xf>
    <xf numFmtId="0" fontId="74" fillId="0" borderId="0" xfId="0" applyFont="1" applyAlignment="1">
      <alignment vertical="center"/>
    </xf>
    <xf numFmtId="0" fontId="70" fillId="0" borderId="0" xfId="0" applyFont="1" applyAlignment="1">
      <alignment horizontal="left" vertical="center"/>
    </xf>
    <xf numFmtId="0" fontId="70" fillId="0" borderId="1" xfId="0" applyFont="1" applyBorder="1" applyAlignment="1">
      <alignment horizontal="center" vertical="center"/>
    </xf>
    <xf numFmtId="0" fontId="72" fillId="0" borderId="0" xfId="0" applyFont="1" applyAlignment="1">
      <alignment horizontal="justify" vertical="center" wrapText="1"/>
    </xf>
    <xf numFmtId="0" fontId="74" fillId="0" borderId="0" xfId="0" applyFont="1" applyAlignment="1">
      <alignment horizontal="left" vertical="center"/>
    </xf>
    <xf numFmtId="0" fontId="71" fillId="0" borderId="0" xfId="0" applyFont="1" applyAlignment="1">
      <alignment horizontal="left"/>
    </xf>
    <xf numFmtId="0" fontId="71" fillId="0" borderId="0" xfId="0" applyFont="1" applyAlignment="1">
      <alignment horizontal="left" vertical="top" wrapText="1"/>
    </xf>
    <xf numFmtId="0" fontId="71" fillId="0" borderId="0" xfId="0" applyFont="1" applyAlignment="1">
      <alignment horizontal="center" vertical="top" wrapText="1"/>
    </xf>
    <xf numFmtId="0" fontId="72" fillId="0" borderId="0" xfId="0" applyFont="1" applyAlignment="1">
      <alignment horizontal="justify" vertical="top" wrapText="1"/>
    </xf>
    <xf numFmtId="0" fontId="65" fillId="0" borderId="0" xfId="0" applyFont="1" applyAlignment="1">
      <alignment vertical="center"/>
    </xf>
    <xf numFmtId="0" fontId="10" fillId="0" borderId="0" xfId="0" applyFont="1" applyAlignment="1">
      <alignment vertical="center"/>
    </xf>
    <xf numFmtId="0" fontId="10" fillId="0" borderId="0" xfId="0" applyFont="1" applyAlignment="1">
      <alignment horizontal="center" vertical="top"/>
    </xf>
    <xf numFmtId="0" fontId="10" fillId="0" borderId="41" xfId="0" applyFont="1" applyBorder="1" applyAlignment="1">
      <alignment vertical="center"/>
    </xf>
    <xf numFmtId="0" fontId="10" fillId="0" borderId="36" xfId="0" applyFont="1" applyBorder="1" applyAlignment="1">
      <alignment vertical="center"/>
    </xf>
    <xf numFmtId="0" fontId="10" fillId="0" borderId="39" xfId="0" applyFont="1" applyBorder="1" applyAlignment="1">
      <alignment vertical="center"/>
    </xf>
    <xf numFmtId="0" fontId="10" fillId="0" borderId="50" xfId="0" applyFont="1" applyBorder="1" applyAlignment="1">
      <alignment vertical="center"/>
    </xf>
    <xf numFmtId="0" fontId="10" fillId="0" borderId="40" xfId="0" applyFont="1" applyBorder="1" applyAlignment="1">
      <alignment vertical="center"/>
    </xf>
    <xf numFmtId="0" fontId="7" fillId="0" borderId="51" xfId="0" applyFont="1" applyBorder="1" applyAlignment="1">
      <alignment vertical="center"/>
    </xf>
    <xf numFmtId="0" fontId="10" fillId="0" borderId="61" xfId="0" applyFont="1" applyBorder="1" applyAlignment="1">
      <alignment vertical="center"/>
    </xf>
    <xf numFmtId="0" fontId="10" fillId="0" borderId="35" xfId="0" applyFont="1" applyBorder="1" applyAlignment="1">
      <alignment vertical="center"/>
    </xf>
    <xf numFmtId="0" fontId="7" fillId="0" borderId="36" xfId="0" applyFont="1" applyBorder="1" applyAlignment="1">
      <alignment horizontal="center" vertical="center"/>
    </xf>
    <xf numFmtId="0" fontId="65" fillId="0" borderId="35" xfId="0" applyFont="1" applyBorder="1" applyAlignment="1">
      <alignment vertical="center"/>
    </xf>
    <xf numFmtId="0" fontId="65" fillId="0" borderId="36" xfId="0" applyFont="1" applyBorder="1" applyAlignment="1">
      <alignment vertical="center"/>
    </xf>
    <xf numFmtId="0" fontId="65" fillId="0" borderId="39" xfId="0" applyFont="1" applyBorder="1" applyAlignment="1">
      <alignment vertical="center"/>
    </xf>
    <xf numFmtId="0" fontId="65" fillId="0" borderId="50" xfId="0" applyFont="1" applyBorder="1" applyAlignment="1">
      <alignment vertical="center"/>
    </xf>
    <xf numFmtId="0" fontId="65" fillId="0" borderId="62" xfId="0" applyFont="1" applyBorder="1" applyAlignment="1">
      <alignment vertical="center"/>
    </xf>
    <xf numFmtId="0" fontId="65" fillId="0" borderId="119" xfId="0" applyFont="1" applyBorder="1" applyAlignment="1">
      <alignment vertical="center"/>
    </xf>
    <xf numFmtId="0" fontId="65" fillId="0" borderId="61" xfId="0" applyFont="1" applyBorder="1" applyAlignment="1">
      <alignment vertical="center"/>
    </xf>
    <xf numFmtId="0" fontId="76" fillId="0" borderId="26" xfId="0" applyFont="1" applyBorder="1" applyAlignment="1">
      <alignment vertical="center"/>
    </xf>
    <xf numFmtId="0" fontId="76" fillId="0" borderId="28" xfId="0" applyFont="1" applyBorder="1" applyAlignment="1">
      <alignment vertical="center"/>
    </xf>
    <xf numFmtId="0" fontId="7" fillId="0" borderId="26" xfId="0" applyFont="1" applyBorder="1" applyAlignment="1">
      <alignment vertical="center"/>
    </xf>
    <xf numFmtId="0" fontId="7" fillId="0" borderId="49" xfId="0" applyFont="1" applyBorder="1" applyAlignment="1">
      <alignment vertical="center"/>
    </xf>
    <xf numFmtId="0" fontId="7" fillId="0" borderId="28" xfId="0" applyFont="1" applyBorder="1" applyAlignment="1">
      <alignment vertical="center"/>
    </xf>
    <xf numFmtId="0" fontId="10" fillId="0" borderId="28" xfId="0" applyFont="1" applyBorder="1" applyAlignment="1">
      <alignment vertical="center" wrapText="1"/>
    </xf>
    <xf numFmtId="0" fontId="7" fillId="0" borderId="68" xfId="0" applyFont="1" applyBorder="1" applyAlignment="1">
      <alignment vertical="center"/>
    </xf>
    <xf numFmtId="0" fontId="65" fillId="0" borderId="40" xfId="0" applyFont="1" applyBorder="1" applyAlignment="1">
      <alignment vertical="center"/>
    </xf>
    <xf numFmtId="0" fontId="7" fillId="0" borderId="96" xfId="0" applyFont="1" applyBorder="1" applyAlignment="1">
      <alignment vertical="center"/>
    </xf>
    <xf numFmtId="0" fontId="65" fillId="0" borderId="48" xfId="0" applyFont="1" applyBorder="1" applyAlignment="1">
      <alignment vertical="center"/>
    </xf>
    <xf numFmtId="0" fontId="65" fillId="0" borderId="5" xfId="0" applyFont="1" applyBorder="1" applyAlignment="1">
      <alignment vertical="center"/>
    </xf>
    <xf numFmtId="0" fontId="65" fillId="0" borderId="4" xfId="0" applyFont="1" applyBorder="1" applyAlignment="1">
      <alignment vertical="center"/>
    </xf>
    <xf numFmtId="0" fontId="65" fillId="0" borderId="68" xfId="0" applyFont="1" applyBorder="1" applyAlignment="1">
      <alignment vertical="center"/>
    </xf>
    <xf numFmtId="0" fontId="76" fillId="0" borderId="96" xfId="0" applyFont="1" applyBorder="1" applyAlignment="1">
      <alignment vertical="center"/>
    </xf>
    <xf numFmtId="0" fontId="61" fillId="0" borderId="50" xfId="0" applyFont="1" applyBorder="1" applyAlignment="1">
      <alignment vertical="center"/>
    </xf>
    <xf numFmtId="0" fontId="7" fillId="0" borderId="52" xfId="0" applyFont="1" applyBorder="1" applyAlignment="1">
      <alignment vertical="center"/>
    </xf>
    <xf numFmtId="0" fontId="7" fillId="0" borderId="92" xfId="0" applyFont="1" applyBorder="1" applyAlignment="1">
      <alignment vertical="center"/>
    </xf>
    <xf numFmtId="0" fontId="7" fillId="0" borderId="36" xfId="0" applyFont="1" applyBorder="1" applyAlignment="1">
      <alignment vertical="center"/>
    </xf>
    <xf numFmtId="0" fontId="7" fillId="0" borderId="39" xfId="0" applyFont="1" applyBorder="1" applyAlignment="1">
      <alignment vertical="center"/>
    </xf>
    <xf numFmtId="0" fontId="76" fillId="0" borderId="0" xfId="0" applyFont="1" applyAlignment="1">
      <alignment vertical="center"/>
    </xf>
    <xf numFmtId="0" fontId="67" fillId="0" borderId="6" xfId="10" applyFont="1" applyBorder="1" applyAlignment="1">
      <alignment vertical="center" textRotation="255"/>
    </xf>
    <xf numFmtId="0" fontId="67" fillId="0" borderId="11" xfId="10" applyFont="1" applyBorder="1" applyAlignment="1">
      <alignment vertical="center" textRotation="255"/>
    </xf>
    <xf numFmtId="0" fontId="0" fillId="0" borderId="73" xfId="0" applyBorder="1" applyAlignment="1">
      <alignment vertical="center"/>
    </xf>
    <xf numFmtId="0" fontId="0" fillId="0" borderId="74" xfId="0" applyBorder="1" applyAlignment="1">
      <alignment vertical="center"/>
    </xf>
    <xf numFmtId="0" fontId="0" fillId="0" borderId="2" xfId="0" quotePrefix="1" applyBorder="1" applyAlignment="1">
      <alignment horizontal="left" vertical="center"/>
    </xf>
    <xf numFmtId="0" fontId="0" fillId="0" borderId="2" xfId="0" quotePrefix="1" applyBorder="1" applyAlignment="1">
      <alignment vertical="center"/>
    </xf>
    <xf numFmtId="0" fontId="0" fillId="0" borderId="2" xfId="0" quotePrefix="1" applyBorder="1" applyAlignment="1">
      <alignment vertical="center" wrapText="1"/>
    </xf>
    <xf numFmtId="0" fontId="78" fillId="0" borderId="0" xfId="0" applyFont="1" applyAlignment="1">
      <alignment vertical="center"/>
    </xf>
    <xf numFmtId="0" fontId="10" fillId="0" borderId="2" xfId="10" applyFont="1" applyBorder="1" applyAlignment="1">
      <alignment horizontal="center" vertical="center"/>
    </xf>
    <xf numFmtId="0" fontId="0" fillId="0" borderId="1" xfId="0" applyBorder="1" applyAlignment="1">
      <alignment horizontal="right"/>
    </xf>
    <xf numFmtId="0" fontId="30" fillId="0" borderId="0" xfId="10" applyFont="1" applyAlignment="1">
      <alignment horizontal="right" vertical="top"/>
    </xf>
    <xf numFmtId="0" fontId="17" fillId="0" borderId="0" xfId="0" applyFont="1" applyAlignment="1">
      <alignment horizontal="right" vertical="top"/>
    </xf>
    <xf numFmtId="0" fontId="10" fillId="0" borderId="42" xfId="0" applyFont="1" applyBorder="1" applyAlignment="1">
      <alignment vertical="center"/>
    </xf>
    <xf numFmtId="0" fontId="10" fillId="0" borderId="74" xfId="0" applyFont="1" applyBorder="1" applyAlignment="1">
      <alignment vertical="center"/>
    </xf>
    <xf numFmtId="0" fontId="10" fillId="0" borderId="76" xfId="0" applyFont="1" applyBorder="1" applyAlignment="1">
      <alignment vertical="center"/>
    </xf>
    <xf numFmtId="0" fontId="0" fillId="0" borderId="12" xfId="0" applyBorder="1" applyAlignment="1">
      <alignment horizontal="left" vertical="center" indent="1"/>
    </xf>
    <xf numFmtId="0" fontId="81" fillId="0" borderId="0" xfId="0" applyFont="1" applyAlignment="1">
      <alignment vertical="center"/>
    </xf>
    <xf numFmtId="0" fontId="82" fillId="0" borderId="0" xfId="0" applyFont="1" applyAlignment="1">
      <alignment vertical="center"/>
    </xf>
    <xf numFmtId="0" fontId="83" fillId="0" borderId="0" xfId="0" applyFont="1" applyAlignment="1">
      <alignment horizontal="right" vertical="center"/>
    </xf>
    <xf numFmtId="0" fontId="83" fillId="0" borderId="0" xfId="0" applyFont="1" applyAlignment="1">
      <alignment vertical="center"/>
    </xf>
    <xf numFmtId="0" fontId="82" fillId="0" borderId="1" xfId="0" applyFont="1" applyBorder="1" applyAlignment="1">
      <alignment vertical="center"/>
    </xf>
    <xf numFmtId="0" fontId="83" fillId="0" borderId="0" xfId="0" applyFont="1" applyAlignment="1">
      <alignment horizontal="center" vertical="center"/>
    </xf>
    <xf numFmtId="0" fontId="83" fillId="0" borderId="0" xfId="0" applyFont="1" applyAlignment="1">
      <alignment horizontal="left" vertical="center"/>
    </xf>
    <xf numFmtId="0" fontId="82" fillId="0" borderId="0" xfId="0" applyFont="1" applyAlignment="1">
      <alignment vertical="center" shrinkToFit="1"/>
    </xf>
    <xf numFmtId="0" fontId="84" fillId="0" borderId="0" xfId="0" applyFont="1" applyAlignment="1">
      <alignment horizontal="left" vertical="center"/>
    </xf>
    <xf numFmtId="0" fontId="82" fillId="0" borderId="16" xfId="0" applyFont="1" applyBorder="1" applyAlignment="1">
      <alignment vertical="center"/>
    </xf>
    <xf numFmtId="0" fontId="83" fillId="0" borderId="17" xfId="0" applyFont="1" applyBorder="1" applyAlignment="1">
      <alignment vertical="center"/>
    </xf>
    <xf numFmtId="0" fontId="83" fillId="0" borderId="0" xfId="0" applyFont="1" applyAlignment="1">
      <alignment vertical="center" wrapText="1"/>
    </xf>
    <xf numFmtId="0" fontId="83" fillId="0" borderId="16" xfId="0" applyFont="1" applyBorder="1" applyAlignment="1">
      <alignment vertical="center" wrapText="1"/>
    </xf>
    <xf numFmtId="0" fontId="83" fillId="0" borderId="17" xfId="0" applyFont="1" applyBorder="1" applyAlignment="1">
      <alignment vertical="center" wrapText="1"/>
    </xf>
    <xf numFmtId="0" fontId="83" fillId="0" borderId="16" xfId="0" applyFont="1" applyBorder="1" applyAlignment="1">
      <alignment vertical="center"/>
    </xf>
    <xf numFmtId="0" fontId="82" fillId="0" borderId="19" xfId="0" applyFont="1" applyBorder="1" applyAlignment="1">
      <alignment vertical="center"/>
    </xf>
    <xf numFmtId="0" fontId="89" fillId="0" borderId="0" xfId="0" applyFont="1" applyAlignment="1">
      <alignment horizontal="right" vertical="center"/>
    </xf>
    <xf numFmtId="0" fontId="83" fillId="0" borderId="13" xfId="0" applyFont="1" applyBorder="1" applyAlignment="1">
      <alignment vertical="center"/>
    </xf>
    <xf numFmtId="0" fontId="83" fillId="0" borderId="14" xfId="0" applyFont="1" applyBorder="1" applyAlignment="1">
      <alignment vertical="center"/>
    </xf>
    <xf numFmtId="0" fontId="83" fillId="0" borderId="15" xfId="0" applyFont="1" applyBorder="1" applyAlignment="1">
      <alignment vertical="center"/>
    </xf>
    <xf numFmtId="0" fontId="82" fillId="0" borderId="18" xfId="0" applyFont="1" applyBorder="1" applyAlignment="1">
      <alignment vertical="center"/>
    </xf>
    <xf numFmtId="0" fontId="83" fillId="0" borderId="19" xfId="0" applyFont="1" applyBorder="1" applyAlignment="1">
      <alignment vertical="center" wrapText="1"/>
    </xf>
    <xf numFmtId="0" fontId="83" fillId="0" borderId="20" xfId="0" applyFont="1" applyBorder="1" applyAlignment="1">
      <alignment vertical="center" wrapText="1"/>
    </xf>
    <xf numFmtId="0" fontId="54" fillId="0" borderId="0" xfId="10" applyFont="1">
      <alignment vertical="center"/>
    </xf>
    <xf numFmtId="0" fontId="29" fillId="0" borderId="0" xfId="5" applyFont="1"/>
    <xf numFmtId="0" fontId="7" fillId="0" borderId="27" xfId="0" applyFont="1" applyBorder="1" applyAlignment="1">
      <alignment vertical="center"/>
    </xf>
    <xf numFmtId="0" fontId="11" fillId="0" borderId="0" xfId="5" applyAlignment="1">
      <alignment shrinkToFit="1"/>
    </xf>
    <xf numFmtId="0" fontId="11" fillId="0" borderId="0" xfId="5"/>
    <xf numFmtId="0" fontId="11" fillId="0" borderId="0" xfId="5" applyAlignment="1">
      <alignment horizontal="center"/>
    </xf>
    <xf numFmtId="0" fontId="12" fillId="0" borderId="0" xfId="9" applyFont="1" applyAlignment="1">
      <alignment horizontal="right" vertical="center"/>
    </xf>
    <xf numFmtId="0" fontId="30" fillId="0" borderId="4" xfId="0" applyFont="1" applyBorder="1" applyAlignment="1">
      <alignment vertical="center" shrinkToFit="1"/>
    </xf>
    <xf numFmtId="0" fontId="30" fillId="0" borderId="10" xfId="0" applyFont="1" applyBorder="1" applyAlignment="1">
      <alignment vertical="center" shrinkToFit="1"/>
    </xf>
    <xf numFmtId="0" fontId="30" fillId="0" borderId="6" xfId="0" applyFont="1" applyBorder="1" applyAlignment="1">
      <alignment vertical="center" shrinkToFit="1"/>
    </xf>
    <xf numFmtId="0" fontId="60" fillId="0" borderId="0" xfId="41" applyFont="1">
      <alignment vertical="center"/>
    </xf>
    <xf numFmtId="0" fontId="40" fillId="0" borderId="0" xfId="41" applyFont="1">
      <alignment vertical="center"/>
    </xf>
    <xf numFmtId="0" fontId="60" fillId="0" borderId="0" xfId="41" applyFont="1" applyAlignment="1">
      <alignment horizontal="left" vertical="center" indent="1"/>
    </xf>
    <xf numFmtId="0" fontId="40" fillId="0" borderId="28" xfId="41" applyFont="1" applyBorder="1" applyAlignment="1">
      <alignment horizontal="center" vertical="center"/>
    </xf>
    <xf numFmtId="0" fontId="60" fillId="0" borderId="48" xfId="41" applyFont="1" applyBorder="1">
      <alignment vertical="center"/>
    </xf>
    <xf numFmtId="0" fontId="40" fillId="0" borderId="49" xfId="41" applyFont="1" applyBorder="1">
      <alignment vertical="center"/>
    </xf>
    <xf numFmtId="0" fontId="32" fillId="0" borderId="0" xfId="4" applyFont="1">
      <alignment vertical="center"/>
    </xf>
    <xf numFmtId="0" fontId="0" fillId="0" borderId="6" xfId="0" applyBorder="1" applyAlignment="1">
      <alignment horizontal="left" vertical="center" indent="1"/>
    </xf>
    <xf numFmtId="0" fontId="40" fillId="0" borderId="5" xfId="41" applyFont="1" applyBorder="1">
      <alignment vertical="center"/>
    </xf>
    <xf numFmtId="0" fontId="55" fillId="0" borderId="0" xfId="10" applyFont="1" applyAlignment="1">
      <alignment horizontal="center" vertical="center"/>
    </xf>
    <xf numFmtId="0" fontId="12" fillId="0" borderId="0" xfId="0" applyFont="1" applyAlignment="1">
      <alignment horizontal="center" vertical="center" textRotation="255"/>
    </xf>
    <xf numFmtId="0" fontId="12" fillId="0" borderId="0" xfId="0" applyFont="1" applyAlignment="1">
      <alignment horizontal="center" vertical="center"/>
    </xf>
    <xf numFmtId="0" fontId="12" fillId="0" borderId="0" xfId="0" applyFont="1" applyAlignment="1">
      <alignment vertical="center"/>
    </xf>
    <xf numFmtId="0" fontId="12" fillId="0" borderId="77" xfId="0" applyFont="1" applyBorder="1" applyAlignment="1">
      <alignment horizontal="center" vertical="center"/>
    </xf>
    <xf numFmtId="0" fontId="12" fillId="0" borderId="78" xfId="0" applyFont="1" applyBorder="1" applyAlignment="1">
      <alignment horizontal="center" vertical="center"/>
    </xf>
    <xf numFmtId="0" fontId="12" fillId="0" borderId="87" xfId="0" applyFont="1" applyBorder="1" applyAlignment="1">
      <alignment horizontal="center" vertical="center"/>
    </xf>
    <xf numFmtId="0" fontId="96" fillId="0" borderId="0" xfId="0" applyFont="1" applyAlignment="1">
      <alignment horizontal="center" vertical="center"/>
    </xf>
    <xf numFmtId="0" fontId="95" fillId="0" borderId="0" xfId="0" applyFont="1" applyAlignment="1">
      <alignment horizontal="center" vertical="center"/>
    </xf>
    <xf numFmtId="0" fontId="12" fillId="0" borderId="87" xfId="0" applyFont="1" applyBorder="1" applyAlignment="1">
      <alignment horizontal="center" vertical="center" shrinkToFit="1"/>
    </xf>
    <xf numFmtId="0" fontId="12" fillId="0" borderId="77" xfId="0" applyFont="1" applyBorder="1" applyAlignment="1">
      <alignment horizontal="center" vertical="center" shrinkToFit="1"/>
    </xf>
    <xf numFmtId="0" fontId="12" fillId="0" borderId="78" xfId="0" applyFont="1" applyBorder="1" applyAlignment="1">
      <alignment horizontal="center" vertical="center" shrinkToFit="1"/>
    </xf>
    <xf numFmtId="0" fontId="98" fillId="0" borderId="0" xfId="41" applyFont="1">
      <alignment vertical="center"/>
    </xf>
    <xf numFmtId="0" fontId="98" fillId="0" borderId="0" xfId="41" applyFont="1" applyAlignment="1">
      <alignment horizontal="right" vertical="center"/>
    </xf>
    <xf numFmtId="0" fontId="13" fillId="0" borderId="0" xfId="41" applyFont="1">
      <alignment vertical="center"/>
    </xf>
    <xf numFmtId="0" fontId="40" fillId="0" borderId="0" xfId="41" applyFont="1" applyAlignment="1">
      <alignment vertical="top" wrapText="1"/>
    </xf>
    <xf numFmtId="0" fontId="24" fillId="0" borderId="0" xfId="0" applyFont="1" applyAlignment="1">
      <alignment horizontal="center" vertical="center"/>
    </xf>
    <xf numFmtId="0" fontId="24" fillId="0" borderId="0" xfId="0" applyFont="1" applyAlignment="1">
      <alignment horizontal="left" vertical="center" wrapText="1"/>
    </xf>
    <xf numFmtId="0" fontId="24" fillId="0" borderId="0" xfId="0" applyFont="1" applyAlignment="1">
      <alignment horizontal="left" vertical="center"/>
    </xf>
    <xf numFmtId="0" fontId="0" fillId="0" borderId="2" xfId="0" applyBorder="1" applyAlignment="1">
      <alignment vertical="center"/>
    </xf>
    <xf numFmtId="0" fontId="40" fillId="0" borderId="143" xfId="0" applyFont="1" applyBorder="1" applyAlignment="1">
      <alignment vertical="center" shrinkToFit="1"/>
    </xf>
    <xf numFmtId="46" fontId="18" fillId="0" borderId="0" xfId="0" applyNumberFormat="1" applyFont="1" applyAlignment="1">
      <alignment horizontal="right" vertical="center"/>
    </xf>
    <xf numFmtId="177" fontId="29" fillId="0" borderId="76" xfId="0" applyNumberFormat="1" applyFont="1" applyBorder="1" applyAlignment="1">
      <alignment horizontal="center" vertical="center" shrinkToFit="1"/>
    </xf>
    <xf numFmtId="58" fontId="74" fillId="0" borderId="1" xfId="0" applyNumberFormat="1" applyFont="1" applyBorder="1" applyAlignment="1">
      <alignment horizontal="center" vertical="center" wrapText="1"/>
    </xf>
    <xf numFmtId="0" fontId="25" fillId="0" borderId="144" xfId="0" applyFont="1" applyBorder="1" applyAlignment="1">
      <alignment horizontal="center" vertical="center" shrinkToFit="1"/>
    </xf>
    <xf numFmtId="0" fontId="30" fillId="0" borderId="10" xfId="0" applyFont="1" applyBorder="1" applyAlignment="1">
      <alignment horizontal="left" vertical="center" wrapText="1" shrinkToFit="1"/>
    </xf>
    <xf numFmtId="0" fontId="30" fillId="0" borderId="3" xfId="10" applyFont="1" applyBorder="1">
      <alignment vertical="center"/>
    </xf>
    <xf numFmtId="0" fontId="12" fillId="0" borderId="0" xfId="9" applyFont="1" applyAlignment="1">
      <alignment horizontal="center" vertical="center" shrinkToFit="1"/>
    </xf>
    <xf numFmtId="0" fontId="0" fillId="0" borderId="0" xfId="0" applyAlignment="1">
      <alignment horizontal="left" vertical="center" indent="1"/>
    </xf>
    <xf numFmtId="0" fontId="100" fillId="0" borderId="0" xfId="9" applyFont="1">
      <alignment vertical="center"/>
    </xf>
    <xf numFmtId="0" fontId="100" fillId="0" borderId="0" xfId="9" applyFont="1" applyAlignment="1">
      <alignment vertical="center" shrinkToFit="1"/>
    </xf>
    <xf numFmtId="0" fontId="103" fillId="0" borderId="0" xfId="5" applyFont="1" applyAlignment="1">
      <alignment horizontal="right" vertical="center"/>
    </xf>
    <xf numFmtId="0" fontId="17" fillId="0" borderId="0" xfId="5" applyFont="1"/>
    <xf numFmtId="0" fontId="43" fillId="0" borderId="0" xfId="5" applyFont="1" applyAlignment="1">
      <alignment horizontal="center"/>
    </xf>
    <xf numFmtId="0" fontId="11" fillId="0" borderId="0" xfId="5" applyAlignment="1">
      <alignment horizontal="center" vertical="center"/>
    </xf>
    <xf numFmtId="0" fontId="11" fillId="0" borderId="0" xfId="9" applyFont="1" applyAlignment="1">
      <alignment horizontal="left" vertical="center"/>
    </xf>
    <xf numFmtId="0" fontId="104" fillId="0" borderId="0" xfId="5" applyFont="1"/>
    <xf numFmtId="0" fontId="29" fillId="0" borderId="5" xfId="9" applyBorder="1" applyAlignment="1">
      <alignment horizontal="left" vertical="top"/>
    </xf>
    <xf numFmtId="0" fontId="11" fillId="0" borderId="0" xfId="5" applyAlignment="1">
      <alignment horizontal="center" vertical="center" wrapText="1" shrinkToFit="1"/>
    </xf>
    <xf numFmtId="0" fontId="103" fillId="0" borderId="6" xfId="5" applyFont="1" applyBorder="1" applyAlignment="1">
      <alignment horizontal="left" vertical="center" shrinkToFit="1"/>
    </xf>
    <xf numFmtId="0" fontId="11" fillId="0" borderId="6" xfId="5" applyBorder="1" applyAlignment="1">
      <alignment horizontal="left" vertical="center" shrinkToFit="1"/>
    </xf>
    <xf numFmtId="0" fontId="11" fillId="0" borderId="0" xfId="5" applyAlignment="1">
      <alignment horizontal="center" vertical="center" shrinkToFit="1"/>
    </xf>
    <xf numFmtId="0" fontId="11" fillId="0" borderId="11" xfId="5" applyBorder="1" applyAlignment="1">
      <alignment horizontal="center" vertical="center" shrinkToFit="1"/>
    </xf>
    <xf numFmtId="0" fontId="11" fillId="0" borderId="11" xfId="5" applyBorder="1" applyAlignment="1">
      <alignment vertical="center" shrinkToFit="1"/>
    </xf>
    <xf numFmtId="0" fontId="11" fillId="0" borderId="29" xfId="5" applyBorder="1"/>
    <xf numFmtId="0" fontId="11" fillId="0" borderId="120" xfId="5" applyBorder="1" applyAlignment="1">
      <alignment shrinkToFit="1"/>
    </xf>
    <xf numFmtId="0" fontId="11" fillId="0" borderId="30" xfId="5" applyBorder="1" applyAlignment="1">
      <alignment shrinkToFit="1"/>
    </xf>
    <xf numFmtId="0" fontId="11" fillId="0" borderId="30" xfId="5" applyBorder="1" applyAlignment="1">
      <alignment horizontal="center"/>
    </xf>
    <xf numFmtId="0" fontId="11" fillId="0" borderId="30" xfId="5" applyBorder="1"/>
    <xf numFmtId="0" fontId="11" fillId="0" borderId="120" xfId="5" applyBorder="1"/>
    <xf numFmtId="0" fontId="11" fillId="0" borderId="120" xfId="5" applyBorder="1" applyAlignment="1">
      <alignment horizontal="center" vertical="center"/>
    </xf>
    <xf numFmtId="49" fontId="11" fillId="0" borderId="122" xfId="5" applyNumberFormat="1" applyBorder="1" applyAlignment="1">
      <alignment shrinkToFit="1"/>
    </xf>
    <xf numFmtId="14" fontId="11" fillId="0" borderId="122" xfId="5" applyNumberFormat="1" applyBorder="1"/>
    <xf numFmtId="0" fontId="11" fillId="0" borderId="14" xfId="5" applyBorder="1" applyAlignment="1">
      <alignment horizontal="center"/>
    </xf>
    <xf numFmtId="14" fontId="11" fillId="0" borderId="14" xfId="5" applyNumberFormat="1" applyBorder="1"/>
    <xf numFmtId="0" fontId="11" fillId="0" borderId="121" xfId="5" applyBorder="1"/>
    <xf numFmtId="0" fontId="11" fillId="0" borderId="123" xfId="5" applyBorder="1" applyAlignment="1">
      <alignment horizontal="center" vertical="center"/>
    </xf>
    <xf numFmtId="0" fontId="11" fillId="0" borderId="126" xfId="5" applyBorder="1"/>
    <xf numFmtId="0" fontId="11" fillId="0" borderId="126" xfId="5" applyBorder="1" applyAlignment="1">
      <alignment shrinkToFit="1"/>
    </xf>
    <xf numFmtId="0" fontId="29" fillId="0" borderId="127" xfId="9" applyBorder="1" applyAlignment="1">
      <alignment horizontal="left" vertical="center"/>
    </xf>
    <xf numFmtId="0" fontId="29" fillId="0" borderId="128" xfId="9" applyBorder="1" applyAlignment="1">
      <alignment horizontal="right"/>
    </xf>
    <xf numFmtId="0" fontId="11" fillId="0" borderId="128" xfId="5" applyBorder="1"/>
    <xf numFmtId="10" fontId="11" fillId="0" borderId="128" xfId="5" applyNumberFormat="1" applyBorder="1" applyAlignment="1">
      <alignment horizontal="center" vertical="center"/>
    </xf>
    <xf numFmtId="0" fontId="12" fillId="0" borderId="0" xfId="5" applyFont="1"/>
    <xf numFmtId="0" fontId="12" fillId="0" borderId="0" xfId="5" applyFont="1" applyAlignment="1">
      <alignment shrinkToFit="1"/>
    </xf>
    <xf numFmtId="0" fontId="12" fillId="0" borderId="0" xfId="5" applyFont="1" applyAlignment="1">
      <alignment horizontal="center"/>
    </xf>
    <xf numFmtId="0" fontId="12" fillId="0" borderId="0" xfId="5" applyFont="1" applyAlignment="1">
      <alignment horizontal="center" vertical="center"/>
    </xf>
    <xf numFmtId="0" fontId="12" fillId="0" borderId="0" xfId="5" applyFont="1" applyAlignment="1">
      <alignment horizontal="left"/>
    </xf>
    <xf numFmtId="0" fontId="12" fillId="0" borderId="0" xfId="5" applyFont="1" applyAlignment="1">
      <alignment horizontal="left" shrinkToFit="1"/>
    </xf>
    <xf numFmtId="0" fontId="36" fillId="0" borderId="0" xfId="5" applyFont="1"/>
    <xf numFmtId="0" fontId="29" fillId="0" borderId="0" xfId="9">
      <alignment vertical="center"/>
    </xf>
    <xf numFmtId="0" fontId="10" fillId="0" borderId="117" xfId="0" applyFont="1" applyBorder="1" applyAlignment="1">
      <alignment vertical="center"/>
    </xf>
    <xf numFmtId="0" fontId="10" fillId="0" borderId="118" xfId="0" applyFont="1" applyBorder="1" applyAlignment="1">
      <alignment vertical="center"/>
    </xf>
    <xf numFmtId="0" fontId="30" fillId="0" borderId="2" xfId="10" applyFont="1" applyBorder="1" applyAlignment="1">
      <alignment horizontal="center" vertical="center"/>
    </xf>
    <xf numFmtId="0" fontId="30" fillId="0" borderId="11" xfId="10" applyFont="1" applyBorder="1">
      <alignment vertical="center"/>
    </xf>
    <xf numFmtId="0" fontId="68" fillId="0" borderId="0" xfId="10" applyFont="1" applyAlignment="1">
      <alignment horizontal="left" vertical="center"/>
    </xf>
    <xf numFmtId="0" fontId="68" fillId="0" borderId="0" xfId="10" applyFont="1">
      <alignment vertical="center"/>
    </xf>
    <xf numFmtId="0" fontId="68" fillId="0" borderId="0" xfId="10" applyFont="1" applyAlignment="1">
      <alignment horizontal="center" vertical="center"/>
    </xf>
    <xf numFmtId="10" fontId="68" fillId="0" borderId="0" xfId="10" applyNumberFormat="1" applyFont="1">
      <alignment vertical="center"/>
    </xf>
    <xf numFmtId="10" fontId="68" fillId="0" borderId="0" xfId="10" applyNumberFormat="1" applyFont="1" applyAlignment="1">
      <alignment horizontal="center" vertical="center"/>
    </xf>
    <xf numFmtId="0" fontId="7" fillId="0" borderId="118" xfId="0" applyFont="1" applyBorder="1" applyAlignment="1">
      <alignment vertical="center"/>
    </xf>
    <xf numFmtId="0" fontId="10" fillId="0" borderId="36" xfId="0" applyFont="1" applyBorder="1" applyAlignment="1">
      <alignment horizontal="center" vertical="center" wrapText="1"/>
    </xf>
    <xf numFmtId="0" fontId="0" fillId="0" borderId="121" xfId="5" applyFont="1" applyBorder="1" applyAlignment="1">
      <alignment horizontal="right"/>
    </xf>
    <xf numFmtId="0" fontId="10" fillId="0" borderId="36" xfId="0" applyFont="1" applyBorder="1" applyAlignment="1">
      <alignment horizontal="center" vertical="center" textRotation="255"/>
    </xf>
    <xf numFmtId="0" fontId="61" fillId="0" borderId="40" xfId="0" applyFont="1" applyBorder="1" applyAlignment="1">
      <alignment vertical="center"/>
    </xf>
    <xf numFmtId="0" fontId="10" fillId="0" borderId="119" xfId="0" applyFont="1" applyBorder="1" applyAlignment="1">
      <alignment horizontal="left" vertical="center" wrapText="1"/>
    </xf>
    <xf numFmtId="183" fontId="0" fillId="0" borderId="0" xfId="0" applyNumberFormat="1"/>
    <xf numFmtId="0" fontId="16" fillId="0" borderId="0" xfId="0" applyFont="1" applyAlignment="1">
      <alignment horizontal="right" vertical="center" wrapText="1"/>
    </xf>
    <xf numFmtId="0" fontId="108" fillId="0" borderId="4" xfId="0" applyFont="1" applyBorder="1" applyAlignment="1">
      <alignment vertical="center" shrinkToFit="1"/>
    </xf>
    <xf numFmtId="0" fontId="29" fillId="0" borderId="10" xfId="0" applyFont="1" applyBorder="1" applyAlignment="1">
      <alignment horizontal="center" vertical="center" wrapText="1"/>
    </xf>
    <xf numFmtId="49" fontId="12" fillId="0" borderId="87" xfId="0" applyNumberFormat="1" applyFont="1" applyBorder="1" applyAlignment="1">
      <alignment horizontal="center" vertical="center"/>
    </xf>
    <xf numFmtId="49" fontId="12" fillId="0" borderId="77" xfId="0" applyNumberFormat="1" applyFont="1" applyBorder="1" applyAlignment="1">
      <alignment horizontal="center" vertical="center"/>
    </xf>
    <xf numFmtId="0" fontId="9" fillId="0" borderId="0" xfId="0" applyFont="1" applyAlignment="1">
      <alignment horizontal="center" vertical="center" wrapText="1"/>
    </xf>
    <xf numFmtId="0" fontId="13" fillId="0" borderId="116" xfId="0" applyFont="1" applyBorder="1" applyAlignment="1">
      <alignment horizontal="center" vertical="center"/>
    </xf>
    <xf numFmtId="49" fontId="12" fillId="0" borderId="148" xfId="0" applyNumberFormat="1" applyFont="1" applyBorder="1" applyAlignment="1">
      <alignment horizontal="center" vertical="center"/>
    </xf>
    <xf numFmtId="0" fontId="12" fillId="0" borderId="148" xfId="0" applyFont="1" applyBorder="1" applyAlignment="1">
      <alignment horizontal="center" vertical="center"/>
    </xf>
    <xf numFmtId="0" fontId="12" fillId="0" borderId="148" xfId="0" applyFont="1" applyBorder="1" applyAlignment="1">
      <alignment horizontal="center" vertical="center" shrinkToFit="1"/>
    </xf>
    <xf numFmtId="0" fontId="12" fillId="0" borderId="2" xfId="0" applyFont="1" applyBorder="1" applyAlignment="1">
      <alignment horizontal="center" vertical="center" shrinkToFit="1"/>
    </xf>
    <xf numFmtId="0" fontId="0" fillId="0" borderId="0" xfId="0" applyAlignment="1">
      <alignment horizontal="right" vertical="center"/>
    </xf>
    <xf numFmtId="0" fontId="99" fillId="0" borderId="0" xfId="0" applyFont="1" applyAlignment="1">
      <alignment horizontal="left" vertical="center"/>
    </xf>
    <xf numFmtId="0" fontId="40" fillId="0" borderId="0" xfId="45" applyFont="1" applyAlignment="1">
      <alignment horizontal="left" vertical="center"/>
    </xf>
    <xf numFmtId="0" fontId="91" fillId="0" borderId="0" xfId="45" applyFont="1">
      <alignment vertical="center"/>
    </xf>
    <xf numFmtId="0" fontId="4" fillId="0" borderId="0" xfId="45" applyAlignment="1">
      <alignment horizontal="right" vertical="center"/>
    </xf>
    <xf numFmtId="0" fontId="91" fillId="0" borderId="0" xfId="45" quotePrefix="1" applyFont="1">
      <alignment vertical="center"/>
    </xf>
    <xf numFmtId="0" fontId="98" fillId="0" borderId="0" xfId="45" applyFont="1" applyAlignment="1">
      <alignment horizontal="center" vertical="center"/>
    </xf>
    <xf numFmtId="0" fontId="4" fillId="0" borderId="0" xfId="45">
      <alignment vertical="center"/>
    </xf>
    <xf numFmtId="0" fontId="91" fillId="0" borderId="0" xfId="45" applyFont="1" applyAlignment="1">
      <alignment horizontal="center" vertical="center"/>
    </xf>
    <xf numFmtId="0" fontId="98" fillId="0" borderId="0" xfId="45" applyFont="1" applyAlignment="1">
      <alignment horizontal="center" vertical="center" wrapText="1"/>
    </xf>
    <xf numFmtId="0" fontId="40" fillId="0" borderId="0" xfId="45" applyFont="1">
      <alignment vertical="center"/>
    </xf>
    <xf numFmtId="0" fontId="98" fillId="0" borderId="0" xfId="45" applyFont="1">
      <alignment vertical="center"/>
    </xf>
    <xf numFmtId="0" fontId="98" fillId="0" borderId="0" xfId="45" applyFont="1" applyAlignment="1">
      <alignment vertical="center" wrapText="1"/>
    </xf>
    <xf numFmtId="0" fontId="40" fillId="0" borderId="2" xfId="45" applyFont="1" applyBorder="1" applyAlignment="1">
      <alignment horizontal="center" vertical="center" shrinkToFit="1"/>
    </xf>
    <xf numFmtId="0" fontId="91" fillId="0" borderId="2" xfId="45" applyFont="1" applyBorder="1" applyAlignment="1">
      <alignment horizontal="center" vertical="center"/>
    </xf>
    <xf numFmtId="0" fontId="40" fillId="0" borderId="130" xfId="45" applyFont="1" applyBorder="1" applyAlignment="1">
      <alignment vertical="center" shrinkToFit="1"/>
    </xf>
    <xf numFmtId="0" fontId="40" fillId="0" borderId="133" xfId="45" applyFont="1" applyBorder="1" applyAlignment="1">
      <alignment vertical="center" shrinkToFit="1"/>
    </xf>
    <xf numFmtId="0" fontId="98" fillId="0" borderId="0" xfId="45" applyFont="1" applyAlignment="1">
      <alignment horizontal="left" vertical="center" indent="1"/>
    </xf>
    <xf numFmtId="0" fontId="98" fillId="0" borderId="0" xfId="45" applyFont="1" applyAlignment="1">
      <alignment horizontal="right" vertical="center" indent="1"/>
    </xf>
    <xf numFmtId="0" fontId="40" fillId="0" borderId="5" xfId="46" applyNumberFormat="1" applyFont="1" applyFill="1" applyBorder="1" applyAlignment="1">
      <alignment vertical="center"/>
    </xf>
    <xf numFmtId="0" fontId="40" fillId="0" borderId="22" xfId="46" applyNumberFormat="1" applyFont="1" applyFill="1" applyBorder="1" applyAlignment="1">
      <alignment horizontal="center" vertical="center"/>
    </xf>
    <xf numFmtId="0" fontId="98" fillId="0" borderId="0" xfId="45" applyFont="1" applyAlignment="1">
      <alignment horizontal="left" vertical="center"/>
    </xf>
    <xf numFmtId="0" fontId="98" fillId="0" borderId="0" xfId="45" applyFont="1" applyAlignment="1">
      <alignment horizontal="left" vertical="center" wrapText="1" indent="1"/>
    </xf>
    <xf numFmtId="0" fontId="13" fillId="0" borderId="0" xfId="45" applyFont="1">
      <alignment vertical="center"/>
    </xf>
    <xf numFmtId="0" fontId="93" fillId="0" borderId="0" xfId="45" applyFont="1">
      <alignment vertical="center"/>
    </xf>
    <xf numFmtId="0" fontId="0" fillId="0" borderId="0" xfId="0" applyAlignment="1">
      <alignment horizontal="right"/>
    </xf>
    <xf numFmtId="0" fontId="0" fillId="0" borderId="4" xfId="0" applyBorder="1" applyAlignment="1">
      <alignment horizontal="center" vertical="center"/>
    </xf>
    <xf numFmtId="49" fontId="12" fillId="0" borderId="78" xfId="0" applyNumberFormat="1" applyFont="1" applyBorder="1" applyAlignment="1">
      <alignment horizontal="center" vertical="center"/>
    </xf>
    <xf numFmtId="0" fontId="29" fillId="6" borderId="2" xfId="0" applyFont="1" applyFill="1" applyBorder="1" applyAlignment="1">
      <alignment horizontal="center" vertical="center"/>
    </xf>
    <xf numFmtId="0" fontId="29" fillId="6" borderId="99" xfId="0" applyFont="1" applyFill="1" applyBorder="1" applyAlignment="1">
      <alignment horizontal="center" vertical="center" wrapText="1"/>
    </xf>
    <xf numFmtId="0" fontId="29" fillId="6" borderId="15" xfId="0" applyFont="1" applyFill="1" applyBorder="1" applyAlignment="1">
      <alignment horizontal="right" vertical="center" wrapText="1"/>
    </xf>
    <xf numFmtId="0" fontId="29" fillId="6" borderId="99" xfId="0" applyFont="1" applyFill="1" applyBorder="1" applyAlignment="1">
      <alignment horizontal="right" vertical="center" wrapText="1"/>
    </xf>
    <xf numFmtId="0" fontId="0" fillId="6" borderId="99" xfId="0" applyFill="1" applyBorder="1" applyAlignment="1">
      <alignment horizontal="right" vertical="center" wrapText="1"/>
    </xf>
    <xf numFmtId="0" fontId="29" fillId="6" borderId="149" xfId="0" applyFont="1" applyFill="1" applyBorder="1" applyAlignment="1">
      <alignment horizontal="right" vertical="center" wrapText="1"/>
    </xf>
    <xf numFmtId="0" fontId="0" fillId="6" borderId="155" xfId="0" applyFill="1" applyBorder="1" applyAlignment="1">
      <alignment horizontal="right" vertical="center" wrapText="1"/>
    </xf>
    <xf numFmtId="0" fontId="29" fillId="0" borderId="74" xfId="0" applyFont="1" applyBorder="1" applyAlignment="1">
      <alignment horizontal="left" vertical="center" wrapText="1"/>
    </xf>
    <xf numFmtId="0" fontId="29" fillId="0" borderId="75" xfId="0" applyFont="1" applyBorder="1" applyAlignment="1">
      <alignment horizontal="left" vertical="center" wrapText="1"/>
    </xf>
    <xf numFmtId="0" fontId="0" fillId="6" borderId="159" xfId="0" applyFill="1" applyBorder="1" applyAlignment="1">
      <alignment horizontal="right" vertical="center" wrapText="1"/>
    </xf>
    <xf numFmtId="49" fontId="12" fillId="0" borderId="2" xfId="0" applyNumberFormat="1" applyFont="1" applyBorder="1" applyAlignment="1">
      <alignment horizontal="center" vertical="center"/>
    </xf>
    <xf numFmtId="0" fontId="10" fillId="0" borderId="36" xfId="0" applyFont="1" applyBorder="1" applyAlignment="1">
      <alignment horizontal="left" vertical="center"/>
    </xf>
    <xf numFmtId="0" fontId="10" fillId="0" borderId="36" xfId="0" applyFont="1" applyBorder="1" applyAlignment="1">
      <alignment horizontal="right" vertical="center"/>
    </xf>
    <xf numFmtId="0" fontId="29" fillId="0" borderId="5" xfId="0" applyFont="1" applyBorder="1" applyAlignment="1">
      <alignment horizontal="left" vertical="center" wrapText="1"/>
    </xf>
    <xf numFmtId="0" fontId="29" fillId="0" borderId="4" xfId="0" applyFont="1" applyBorder="1" applyAlignment="1">
      <alignment horizontal="left" vertical="center" wrapText="1"/>
    </xf>
    <xf numFmtId="0" fontId="25" fillId="0" borderId="0" xfId="0" applyFont="1" applyAlignment="1">
      <alignment horizontal="center" vertical="center"/>
    </xf>
    <xf numFmtId="0" fontId="29" fillId="0" borderId="4" xfId="0" applyFont="1" applyBorder="1" applyAlignment="1">
      <alignment horizontal="center" vertical="center" wrapText="1"/>
    </xf>
    <xf numFmtId="0" fontId="29" fillId="0" borderId="10" xfId="0" applyFont="1" applyBorder="1" applyAlignment="1">
      <alignment horizontal="left" vertical="center" wrapText="1"/>
    </xf>
    <xf numFmtId="0" fontId="0" fillId="7" borderId="0" xfId="0" applyFill="1"/>
    <xf numFmtId="0" fontId="0" fillId="8" borderId="0" xfId="0" applyFill="1"/>
    <xf numFmtId="0" fontId="0" fillId="3" borderId="0" xfId="0" applyFill="1"/>
    <xf numFmtId="0" fontId="65" fillId="0" borderId="117" xfId="0" applyFont="1" applyBorder="1" applyAlignment="1">
      <alignment vertical="center"/>
    </xf>
    <xf numFmtId="0" fontId="10" fillId="0" borderId="53" xfId="0" applyFont="1" applyBorder="1" applyAlignment="1">
      <alignment horizontal="left" vertical="center"/>
    </xf>
    <xf numFmtId="0" fontId="10" fillId="0" borderId="54" xfId="0" applyFont="1" applyBorder="1" applyAlignment="1">
      <alignment horizontal="left" vertical="center"/>
    </xf>
    <xf numFmtId="0" fontId="7" fillId="0" borderId="54" xfId="0" applyFont="1" applyBorder="1" applyAlignment="1">
      <alignment horizontal="center" vertical="center"/>
    </xf>
    <xf numFmtId="0" fontId="10" fillId="0" borderId="54" xfId="0" applyFont="1" applyBorder="1" applyAlignment="1">
      <alignment horizontal="center" vertical="center" wrapText="1"/>
    </xf>
    <xf numFmtId="0" fontId="10" fillId="0" borderId="54" xfId="0" applyFont="1" applyBorder="1" applyAlignment="1">
      <alignment horizontal="center" vertical="center"/>
    </xf>
    <xf numFmtId="0" fontId="7" fillId="0" borderId="57" xfId="0" applyFont="1" applyBorder="1" applyAlignment="1">
      <alignment vertical="center"/>
    </xf>
    <xf numFmtId="0" fontId="25" fillId="0" borderId="130" xfId="0" applyFont="1" applyBorder="1" applyAlignment="1" applyProtection="1">
      <alignment horizontal="center" vertical="center"/>
      <protection locked="0"/>
    </xf>
    <xf numFmtId="0" fontId="29" fillId="0" borderId="0" xfId="0" applyFont="1" applyAlignment="1">
      <alignment vertical="center" wrapText="1"/>
    </xf>
    <xf numFmtId="0" fontId="29" fillId="0" borderId="135" xfId="0" applyFont="1" applyBorder="1" applyAlignment="1">
      <alignment vertical="center" wrapText="1"/>
    </xf>
    <xf numFmtId="0" fontId="29" fillId="0" borderId="133" xfId="0" applyFont="1" applyBorder="1" applyAlignment="1">
      <alignment vertical="center" wrapText="1"/>
    </xf>
    <xf numFmtId="0" fontId="29" fillId="0" borderId="161" xfId="0" applyFont="1" applyBorder="1" applyAlignment="1">
      <alignment vertical="center" wrapText="1"/>
    </xf>
    <xf numFmtId="0" fontId="29" fillId="0" borderId="145" xfId="0" applyFont="1" applyBorder="1" applyAlignment="1">
      <alignment horizontal="center" vertical="center" wrapText="1" shrinkToFit="1"/>
    </xf>
    <xf numFmtId="0" fontId="29" fillId="0" borderId="66" xfId="0" applyFont="1" applyBorder="1" applyAlignment="1">
      <alignment horizontal="center" vertical="center" wrapText="1" shrinkToFit="1"/>
    </xf>
    <xf numFmtId="0" fontId="115" fillId="0" borderId="0" xfId="0" applyFont="1" applyAlignment="1">
      <alignment horizontal="center" vertical="top" shrinkToFit="1"/>
    </xf>
    <xf numFmtId="0" fontId="116" fillId="4" borderId="0" xfId="0" applyFont="1" applyFill="1"/>
    <xf numFmtId="0" fontId="7" fillId="0" borderId="0" xfId="0" applyFont="1" applyAlignment="1">
      <alignment horizontal="center" vertical="center"/>
    </xf>
    <xf numFmtId="0" fontId="7" fillId="0" borderId="4" xfId="0" applyFont="1" applyBorder="1" applyAlignment="1">
      <alignment horizontal="center" vertical="center"/>
    </xf>
    <xf numFmtId="0" fontId="10" fillId="0" borderId="5" xfId="0" applyFont="1" applyBorder="1" applyAlignment="1">
      <alignment horizontal="center" vertical="center"/>
    </xf>
    <xf numFmtId="0" fontId="10" fillId="0" borderId="36" xfId="0" applyFont="1" applyBorder="1" applyAlignment="1">
      <alignment horizontal="center" vertical="center"/>
    </xf>
    <xf numFmtId="0" fontId="10" fillId="0" borderId="1" xfId="0" applyFont="1" applyBorder="1" applyAlignment="1">
      <alignment horizontal="center" vertical="center"/>
    </xf>
    <xf numFmtId="0" fontId="10" fillId="0" borderId="35" xfId="0" applyFont="1" applyBorder="1" applyAlignment="1">
      <alignment horizontal="left" vertical="center"/>
    </xf>
    <xf numFmtId="0" fontId="10" fillId="0" borderId="50" xfId="0" applyFont="1" applyBorder="1" applyAlignment="1">
      <alignment horizontal="left" vertical="center"/>
    </xf>
    <xf numFmtId="0" fontId="10" fillId="0" borderId="4" xfId="0" applyFont="1" applyBorder="1" applyAlignment="1">
      <alignment horizontal="center" vertical="center"/>
    </xf>
    <xf numFmtId="0" fontId="10" fillId="0" borderId="0" xfId="0" applyFont="1" applyAlignment="1">
      <alignment horizontal="left" vertical="center" wrapText="1"/>
    </xf>
    <xf numFmtId="0" fontId="10" fillId="0" borderId="74" xfId="0" applyFont="1" applyBorder="1" applyAlignment="1">
      <alignment horizontal="center" vertical="center"/>
    </xf>
    <xf numFmtId="0" fontId="10" fillId="0" borderId="0" xfId="0" applyFont="1" applyAlignment="1">
      <alignment horizontal="center" vertical="center" wrapText="1"/>
    </xf>
    <xf numFmtId="0" fontId="10" fillId="0" borderId="0" xfId="0" applyFont="1" applyAlignment="1">
      <alignment horizontal="center" vertical="center"/>
    </xf>
    <xf numFmtId="0" fontId="10" fillId="0" borderId="49" xfId="0" applyFont="1" applyBorder="1" applyAlignment="1">
      <alignment horizontal="left" vertical="center"/>
    </xf>
    <xf numFmtId="0" fontId="10" fillId="0" borderId="52" xfId="0" applyFont="1" applyBorder="1" applyAlignment="1">
      <alignment horizontal="center" vertical="center"/>
    </xf>
    <xf numFmtId="0" fontId="61" fillId="0" borderId="35" xfId="0" applyFont="1" applyBorder="1" applyAlignment="1">
      <alignment vertical="center"/>
    </xf>
    <xf numFmtId="0" fontId="75" fillId="0" borderId="0" xfId="0" applyFont="1" applyAlignment="1">
      <alignment horizontal="center" vertical="center"/>
    </xf>
    <xf numFmtId="0" fontId="111" fillId="0" borderId="36" xfId="0" applyFont="1" applyBorder="1" applyAlignment="1">
      <alignment horizontal="left" vertical="center"/>
    </xf>
    <xf numFmtId="0" fontId="31" fillId="0" borderId="36" xfId="0" applyFont="1" applyBorder="1" applyAlignment="1">
      <alignment vertical="center"/>
    </xf>
    <xf numFmtId="0" fontId="111" fillId="0" borderId="36" xfId="0" applyFont="1" applyBorder="1" applyAlignment="1">
      <alignment horizontal="left" vertical="center" wrapText="1"/>
    </xf>
    <xf numFmtId="0" fontId="111" fillId="0" borderId="36" xfId="0" applyFont="1" applyBorder="1" applyAlignment="1">
      <alignment horizontal="center" vertical="center" textRotation="255"/>
    </xf>
    <xf numFmtId="0" fontId="111" fillId="0" borderId="36" xfId="0" applyFont="1" applyBorder="1" applyAlignment="1">
      <alignment horizontal="center" vertical="center"/>
    </xf>
    <xf numFmtId="0" fontId="111" fillId="0" borderId="39" xfId="0" applyFont="1" applyBorder="1" applyAlignment="1">
      <alignment horizontal="left" vertical="center"/>
    </xf>
    <xf numFmtId="0" fontId="118" fillId="0" borderId="28" xfId="10" applyFont="1" applyBorder="1">
      <alignment vertical="center"/>
    </xf>
    <xf numFmtId="0" fontId="118" fillId="0" borderId="2" xfId="10" applyFont="1" applyBorder="1" applyAlignment="1">
      <alignment horizontal="center" vertical="center"/>
    </xf>
    <xf numFmtId="0" fontId="10" fillId="0" borderId="39" xfId="0" applyFont="1" applyBorder="1" applyAlignment="1">
      <alignment horizontal="left" vertical="center"/>
    </xf>
    <xf numFmtId="0" fontId="117" fillId="0" borderId="36" xfId="0" applyFont="1" applyBorder="1" applyAlignment="1">
      <alignment horizontal="left" vertical="center"/>
    </xf>
    <xf numFmtId="0" fontId="117" fillId="0" borderId="36" xfId="0" applyFont="1" applyBorder="1" applyAlignment="1">
      <alignment horizontal="left" vertical="center" wrapText="1"/>
    </xf>
    <xf numFmtId="0" fontId="117" fillId="0" borderId="36" xfId="0" applyFont="1" applyBorder="1" applyAlignment="1">
      <alignment horizontal="center" vertical="center"/>
    </xf>
    <xf numFmtId="0" fontId="10" fillId="0" borderId="36" xfId="0" applyFont="1" applyBorder="1" applyAlignment="1">
      <alignment horizontal="left" vertical="center" wrapText="1"/>
    </xf>
    <xf numFmtId="0" fontId="61" fillId="0" borderId="115" xfId="0" applyFont="1" applyBorder="1" applyAlignment="1">
      <alignment vertical="center"/>
    </xf>
    <xf numFmtId="0" fontId="119" fillId="0" borderId="36" xfId="0" applyFont="1" applyBorder="1" applyAlignment="1">
      <alignment vertical="center"/>
    </xf>
    <xf numFmtId="0" fontId="117" fillId="0" borderId="36" xfId="0" applyFont="1" applyBorder="1" applyAlignment="1">
      <alignment horizontal="center" vertical="center" textRotation="255"/>
    </xf>
    <xf numFmtId="0" fontId="117" fillId="0" borderId="39" xfId="0" applyFont="1" applyBorder="1" applyAlignment="1">
      <alignment horizontal="left" vertical="center"/>
    </xf>
    <xf numFmtId="0" fontId="117" fillId="0" borderId="0" xfId="0" applyFont="1" applyAlignment="1">
      <alignment vertical="center"/>
    </xf>
    <xf numFmtId="0" fontId="114" fillId="0" borderId="50" xfId="0" applyFont="1" applyBorder="1" applyAlignment="1">
      <alignment vertical="center"/>
    </xf>
    <xf numFmtId="0" fontId="119" fillId="0" borderId="92" xfId="0" applyFont="1" applyBorder="1" applyAlignment="1">
      <alignment vertical="center"/>
    </xf>
    <xf numFmtId="0" fontId="114" fillId="0" borderId="40" xfId="0" applyFont="1" applyBorder="1" applyAlignment="1">
      <alignment vertical="center"/>
    </xf>
    <xf numFmtId="0" fontId="119" fillId="0" borderId="96" xfId="0" applyFont="1" applyBorder="1" applyAlignment="1">
      <alignment vertical="center"/>
    </xf>
    <xf numFmtId="0" fontId="17" fillId="0" borderId="0" xfId="0" applyFont="1"/>
    <xf numFmtId="58" fontId="17" fillId="0" borderId="0" xfId="0" applyNumberFormat="1" applyFont="1"/>
    <xf numFmtId="58" fontId="29" fillId="0" borderId="0" xfId="0" applyNumberFormat="1" applyFont="1" applyAlignment="1">
      <alignment horizontal="right"/>
    </xf>
    <xf numFmtId="0" fontId="25" fillId="0" borderId="26" xfId="0" applyFont="1" applyBorder="1" applyAlignment="1" applyProtection="1">
      <alignment horizontal="center" vertical="center"/>
      <protection locked="0"/>
    </xf>
    <xf numFmtId="0" fontId="25" fillId="0" borderId="28" xfId="0" applyFont="1" applyBorder="1" applyAlignment="1" applyProtection="1">
      <alignment horizontal="center" vertical="center"/>
      <protection locked="0"/>
    </xf>
    <xf numFmtId="0" fontId="25" fillId="0" borderId="96" xfId="0" applyFont="1" applyBorder="1" applyAlignment="1" applyProtection="1">
      <alignment horizontal="center" vertical="center"/>
      <protection locked="0"/>
    </xf>
    <xf numFmtId="0" fontId="29" fillId="3" borderId="0" xfId="0" applyFont="1" applyFill="1"/>
    <xf numFmtId="0" fontId="29" fillId="3" borderId="0" xfId="0" applyFont="1" applyFill="1" applyAlignment="1">
      <alignment horizontal="right"/>
    </xf>
    <xf numFmtId="0" fontId="120" fillId="0" borderId="128" xfId="0" applyFont="1" applyBorder="1" applyAlignment="1">
      <alignment vertical="center"/>
    </xf>
    <xf numFmtId="0" fontId="120" fillId="0" borderId="2" xfId="0" quotePrefix="1" applyFont="1" applyBorder="1" applyAlignment="1">
      <alignment horizontal="left" vertical="center"/>
    </xf>
    <xf numFmtId="0" fontId="120" fillId="0" borderId="2" xfId="0" quotePrefix="1" applyFont="1" applyBorder="1" applyAlignment="1">
      <alignment vertical="center"/>
    </xf>
    <xf numFmtId="49" fontId="120" fillId="0" borderId="2" xfId="0" quotePrefix="1" applyNumberFormat="1" applyFont="1" applyBorder="1" applyAlignment="1">
      <alignment horizontal="left" vertical="center"/>
    </xf>
    <xf numFmtId="0" fontId="30" fillId="0" borderId="4" xfId="10" applyFont="1" applyBorder="1">
      <alignment vertical="center"/>
    </xf>
    <xf numFmtId="0" fontId="59" fillId="0" borderId="0" xfId="0" applyFont="1" applyAlignment="1">
      <alignment vertical="center" wrapText="1"/>
    </xf>
    <xf numFmtId="0" fontId="59" fillId="0" borderId="0" xfId="0" applyFont="1" applyAlignment="1">
      <alignment vertical="center"/>
    </xf>
    <xf numFmtId="0" fontId="65" fillId="0" borderId="1" xfId="10" applyFont="1" applyBorder="1">
      <alignment vertical="center"/>
    </xf>
    <xf numFmtId="0" fontId="28" fillId="0" borderId="41" xfId="0" applyFont="1" applyBorder="1" applyAlignment="1">
      <alignment horizontal="left" wrapText="1"/>
    </xf>
    <xf numFmtId="0" fontId="17" fillId="0" borderId="1" xfId="0" applyFont="1" applyBorder="1" applyAlignment="1">
      <alignment horizontal="center" vertical="center" wrapText="1"/>
    </xf>
    <xf numFmtId="0" fontId="7" fillId="0" borderId="0" xfId="3" applyFont="1" applyAlignment="1">
      <alignment horizontal="center" vertical="center"/>
    </xf>
    <xf numFmtId="0" fontId="28" fillId="0" borderId="0" xfId="0" applyFont="1" applyAlignment="1">
      <alignment horizontal="left" vertical="center"/>
    </xf>
    <xf numFmtId="0" fontId="28" fillId="0" borderId="0" xfId="0" applyFont="1" applyAlignment="1">
      <alignment vertical="center" wrapText="1"/>
    </xf>
    <xf numFmtId="0" fontId="28" fillId="0" borderId="0" xfId="0" applyFont="1" applyAlignment="1">
      <alignment horizontal="center"/>
    </xf>
    <xf numFmtId="0" fontId="28" fillId="0" borderId="54" xfId="0" applyFont="1" applyBorder="1" applyAlignment="1">
      <alignment horizontal="center"/>
    </xf>
    <xf numFmtId="0" fontId="54" fillId="0" borderId="4" xfId="10" applyFont="1" applyBorder="1" applyAlignment="1">
      <alignment horizontal="center" vertical="center"/>
    </xf>
    <xf numFmtId="0" fontId="65" fillId="0" borderId="0" xfId="10" applyFont="1" applyAlignment="1">
      <alignment horizontal="center" vertical="center"/>
    </xf>
    <xf numFmtId="0" fontId="67" fillId="0" borderId="4" xfId="10" applyFont="1" applyBorder="1" applyAlignment="1">
      <alignment horizontal="left" vertical="center"/>
    </xf>
    <xf numFmtId="0" fontId="66" fillId="0" borderId="3" xfId="10" applyFont="1" applyBorder="1" applyAlignment="1">
      <alignment horizontal="center" vertical="center"/>
    </xf>
    <xf numFmtId="0" fontId="66" fillId="0" borderId="4" xfId="10" applyFont="1" applyBorder="1" applyAlignment="1">
      <alignment horizontal="center" vertical="center"/>
    </xf>
    <xf numFmtId="0" fontId="54" fillId="0" borderId="10" xfId="10" applyFont="1" applyBorder="1" applyAlignment="1">
      <alignment horizontal="center" vertical="center"/>
    </xf>
    <xf numFmtId="0" fontId="67" fillId="0" borderId="2" xfId="10" applyFont="1" applyBorder="1" applyAlignment="1">
      <alignment horizontal="center" vertical="center"/>
    </xf>
    <xf numFmtId="0" fontId="67" fillId="0" borderId="4" xfId="10" applyFont="1" applyBorder="1" applyAlignment="1">
      <alignment horizontal="center" vertical="center"/>
    </xf>
    <xf numFmtId="0" fontId="67" fillId="0" borderId="8" xfId="10" applyFont="1" applyBorder="1" applyAlignment="1">
      <alignment horizontal="left" vertical="center"/>
    </xf>
    <xf numFmtId="0" fontId="66" fillId="0" borderId="10" xfId="10" applyFont="1" applyBorder="1" applyAlignment="1">
      <alignment horizontal="center" vertical="center"/>
    </xf>
    <xf numFmtId="9" fontId="66" fillId="0" borderId="4" xfId="2" applyFont="1" applyBorder="1" applyAlignment="1">
      <alignment horizontal="center" vertical="center"/>
    </xf>
    <xf numFmtId="0" fontId="28" fillId="0" borderId="50" xfId="0" applyFont="1" applyBorder="1" applyAlignment="1">
      <alignment vertical="center"/>
    </xf>
    <xf numFmtId="0" fontId="28" fillId="4" borderId="6" xfId="0" applyFont="1" applyFill="1" applyBorder="1"/>
    <xf numFmtId="0" fontId="28" fillId="4" borderId="52" xfId="0" applyFont="1" applyFill="1" applyBorder="1"/>
    <xf numFmtId="0" fontId="28" fillId="0" borderId="6" xfId="0" applyFont="1" applyBorder="1"/>
    <xf numFmtId="0" fontId="122" fillId="0" borderId="2" xfId="0" applyFont="1" applyBorder="1" applyAlignment="1" applyProtection="1">
      <alignment horizontal="center" vertical="center"/>
      <protection locked="0"/>
    </xf>
    <xf numFmtId="0" fontId="10" fillId="0" borderId="0" xfId="0" applyFont="1"/>
    <xf numFmtId="0" fontId="29" fillId="4" borderId="52" xfId="0" applyFont="1" applyFill="1" applyBorder="1"/>
    <xf numFmtId="0" fontId="12" fillId="0" borderId="80" xfId="0" applyFont="1" applyBorder="1" applyAlignment="1">
      <alignment horizontal="center" vertical="center"/>
    </xf>
    <xf numFmtId="0" fontId="12" fillId="0" borderId="1" xfId="0" applyFont="1" applyBorder="1" applyAlignment="1">
      <alignment horizontal="left" vertical="center"/>
    </xf>
    <xf numFmtId="0" fontId="12" fillId="0" borderId="1" xfId="0" applyFont="1" applyBorder="1" applyAlignment="1">
      <alignment vertical="center"/>
    </xf>
    <xf numFmtId="0" fontId="12" fillId="0" borderId="80" xfId="0" applyFont="1" applyBorder="1" applyAlignment="1">
      <alignment horizontal="center" vertical="center" shrinkToFit="1"/>
    </xf>
    <xf numFmtId="0" fontId="12" fillId="8" borderId="26" xfId="0" applyFont="1" applyFill="1" applyBorder="1" applyAlignment="1">
      <alignment horizontal="center" vertical="center" shrinkToFit="1"/>
    </xf>
    <xf numFmtId="0" fontId="12" fillId="8" borderId="79" xfId="0" applyFont="1" applyFill="1" applyBorder="1" applyAlignment="1">
      <alignment horizontal="center" vertical="center" shrinkToFit="1"/>
    </xf>
    <xf numFmtId="0" fontId="12" fillId="8" borderId="80" xfId="0" applyFont="1" applyFill="1" applyBorder="1" applyAlignment="1">
      <alignment horizontal="center" vertical="center" shrinkToFit="1"/>
    </xf>
    <xf numFmtId="0" fontId="12" fillId="8" borderId="80" xfId="0" applyFont="1" applyFill="1" applyBorder="1" applyAlignment="1">
      <alignment horizontal="center" vertical="center"/>
    </xf>
    <xf numFmtId="0" fontId="12" fillId="8" borderId="81" xfId="0" applyFont="1" applyFill="1" applyBorder="1" applyAlignment="1">
      <alignment horizontal="center" vertical="center" shrinkToFit="1"/>
    </xf>
    <xf numFmtId="0" fontId="12" fillId="8" borderId="2" xfId="0" applyFont="1" applyFill="1" applyBorder="1" applyAlignment="1">
      <alignment horizontal="center" vertical="center" shrinkToFit="1"/>
    </xf>
    <xf numFmtId="0" fontId="12" fillId="8" borderId="87" xfId="0" applyFont="1" applyFill="1" applyBorder="1" applyAlignment="1">
      <alignment horizontal="center" vertical="center" shrinkToFit="1"/>
    </xf>
    <xf numFmtId="0" fontId="12" fillId="8" borderId="77" xfId="0" applyFont="1" applyFill="1" applyBorder="1" applyAlignment="1">
      <alignment horizontal="center" vertical="center" shrinkToFit="1"/>
    </xf>
    <xf numFmtId="0" fontId="12" fillId="8" borderId="77" xfId="0" applyFont="1" applyFill="1" applyBorder="1" applyAlignment="1">
      <alignment horizontal="center" vertical="center"/>
    </xf>
    <xf numFmtId="0" fontId="12" fillId="8" borderId="78" xfId="0" applyFont="1" applyFill="1" applyBorder="1" applyAlignment="1">
      <alignment horizontal="center" vertical="center" shrinkToFit="1"/>
    </xf>
    <xf numFmtId="0" fontId="124" fillId="8" borderId="80" xfId="0" applyFont="1" applyFill="1" applyBorder="1" applyAlignment="1">
      <alignment horizontal="center" vertical="center"/>
    </xf>
    <xf numFmtId="0" fontId="13" fillId="0" borderId="36" xfId="0" applyFont="1" applyBorder="1" applyAlignment="1">
      <alignment horizontal="center" vertical="center"/>
    </xf>
    <xf numFmtId="179" fontId="123" fillId="0" borderId="2" xfId="0" applyNumberFormat="1" applyFont="1" applyBorder="1"/>
    <xf numFmtId="0" fontId="28" fillId="0" borderId="0" xfId="0" applyFont="1" applyAlignment="1">
      <alignment horizontal="center" vertical="center" wrapText="1"/>
    </xf>
    <xf numFmtId="0" fontId="28" fillId="0" borderId="0" xfId="0" applyFont="1" applyAlignment="1">
      <alignment vertical="center" shrinkToFit="1"/>
    </xf>
    <xf numFmtId="0" fontId="28" fillId="0" borderId="0" xfId="0" applyFont="1" applyAlignment="1">
      <alignment horizontal="left" vertical="center" wrapText="1"/>
    </xf>
    <xf numFmtId="0" fontId="28" fillId="0" borderId="52" xfId="0" applyFont="1" applyBorder="1" applyAlignment="1">
      <alignment horizontal="left" vertical="center" wrapText="1"/>
    </xf>
    <xf numFmtId="49" fontId="126" fillId="0" borderId="0" xfId="15" applyNumberFormat="1" applyFont="1" applyAlignment="1">
      <alignment horizontal="right" vertical="center"/>
    </xf>
    <xf numFmtId="0" fontId="126" fillId="0" borderId="0" xfId="48" applyFont="1">
      <alignment vertical="center"/>
    </xf>
    <xf numFmtId="0" fontId="126" fillId="0" borderId="0" xfId="48" applyFont="1" applyAlignment="1">
      <alignment horizontal="right" vertical="center"/>
    </xf>
    <xf numFmtId="0" fontId="126" fillId="0" borderId="0" xfId="48" applyFont="1" applyAlignment="1"/>
    <xf numFmtId="0" fontId="2" fillId="0" borderId="0" xfId="48">
      <alignment vertical="center"/>
    </xf>
    <xf numFmtId="0" fontId="126" fillId="0" borderId="2" xfId="48" applyFont="1" applyBorder="1" applyAlignment="1">
      <alignment horizontal="center" vertical="center" wrapText="1"/>
    </xf>
    <xf numFmtId="0" fontId="126" fillId="0" borderId="0" xfId="48" applyFont="1" applyAlignment="1">
      <alignment horizontal="center" vertical="center"/>
    </xf>
    <xf numFmtId="0" fontId="126" fillId="0" borderId="2" xfId="48" applyFont="1" applyBorder="1" applyAlignment="1">
      <alignment horizontal="center" vertical="center"/>
    </xf>
    <xf numFmtId="0" fontId="110" fillId="0" borderId="0" xfId="48" applyFont="1">
      <alignment vertical="center"/>
    </xf>
    <xf numFmtId="58" fontId="103" fillId="0" borderId="0" xfId="0" applyNumberFormat="1" applyFont="1" applyAlignment="1">
      <alignment vertical="center" shrinkToFit="1"/>
    </xf>
    <xf numFmtId="0" fontId="29" fillId="0" borderId="3" xfId="0" applyFont="1" applyBorder="1" applyAlignment="1">
      <alignment horizontal="left" vertical="center"/>
    </xf>
    <xf numFmtId="0" fontId="29" fillId="0" borderId="4" xfId="0" applyFont="1" applyBorder="1" applyAlignment="1">
      <alignment horizontal="left" vertical="center"/>
    </xf>
    <xf numFmtId="0" fontId="29" fillId="0" borderId="1" xfId="0" applyFont="1" applyBorder="1" applyAlignment="1">
      <alignment horizontal="left"/>
    </xf>
    <xf numFmtId="0" fontId="29" fillId="0" borderId="26" xfId="0" applyFont="1" applyBorder="1" applyAlignment="1">
      <alignment horizontal="center" vertical="center" wrapText="1"/>
    </xf>
    <xf numFmtId="0" fontId="29" fillId="0" borderId="28" xfId="0" applyFont="1" applyBorder="1" applyAlignment="1">
      <alignment horizontal="center" vertical="center" wrapText="1"/>
    </xf>
    <xf numFmtId="0" fontId="29" fillId="0" borderId="27" xfId="0" applyFont="1" applyBorder="1" applyAlignment="1">
      <alignment horizontal="center" vertical="center" textRotation="255"/>
    </xf>
    <xf numFmtId="0" fontId="28" fillId="0" borderId="6" xfId="0" applyFont="1" applyBorder="1" applyAlignment="1">
      <alignment horizontal="left" vertical="center" indent="1"/>
    </xf>
    <xf numFmtId="0" fontId="28" fillId="0" borderId="11" xfId="0" applyFont="1" applyBorder="1" applyAlignment="1">
      <alignment horizontal="left" vertical="center" indent="1"/>
    </xf>
    <xf numFmtId="0" fontId="29" fillId="0" borderId="10" xfId="0" applyFont="1" applyBorder="1" applyAlignment="1">
      <alignment horizontal="left" vertical="center"/>
    </xf>
    <xf numFmtId="0" fontId="29" fillId="0" borderId="27" xfId="0" applyFont="1" applyBorder="1" applyAlignment="1">
      <alignment horizontal="center" vertical="center" wrapText="1"/>
    </xf>
    <xf numFmtId="0" fontId="28" fillId="0" borderId="3" xfId="0" applyFont="1" applyBorder="1" applyAlignment="1">
      <alignment horizontal="left" vertical="center" indent="1"/>
    </xf>
    <xf numFmtId="0" fontId="0" fillId="0" borderId="10" xfId="0" applyBorder="1" applyAlignment="1">
      <alignment horizontal="left" vertical="center" indent="1"/>
    </xf>
    <xf numFmtId="0" fontId="29" fillId="0" borderId="3" xfId="0" applyFont="1" applyBorder="1" applyAlignment="1">
      <alignment horizontal="left" vertical="center" indent="1"/>
    </xf>
    <xf numFmtId="0" fontId="29" fillId="0" borderId="5" xfId="0" applyFont="1" applyBorder="1" applyAlignment="1">
      <alignment horizontal="left" vertical="center" shrinkToFit="1"/>
    </xf>
    <xf numFmtId="0" fontId="29" fillId="0" borderId="0" xfId="0" applyFont="1" applyAlignment="1">
      <alignment horizontal="left" vertical="center" shrinkToFit="1"/>
    </xf>
    <xf numFmtId="0" fontId="0" fillId="0" borderId="5" xfId="0" applyBorder="1" applyAlignment="1">
      <alignment horizontal="center" vertical="center"/>
    </xf>
    <xf numFmtId="0" fontId="0" fillId="0" borderId="5" xfId="0" applyBorder="1" applyAlignment="1">
      <alignment horizontal="left" vertical="center"/>
    </xf>
    <xf numFmtId="0" fontId="17" fillId="0" borderId="1" xfId="0" applyFont="1" applyBorder="1" applyAlignment="1">
      <alignment horizontal="left" shrinkToFit="1"/>
    </xf>
    <xf numFmtId="0" fontId="29" fillId="0" borderId="11" xfId="0" applyFont="1" applyBorder="1" applyAlignment="1">
      <alignment horizontal="left" vertical="center"/>
    </xf>
    <xf numFmtId="0" fontId="29" fillId="0" borderId="1" xfId="0" applyFont="1" applyBorder="1" applyAlignment="1">
      <alignment horizontal="left" vertical="center"/>
    </xf>
    <xf numFmtId="0" fontId="29" fillId="0" borderId="0" xfId="0" applyFont="1" applyAlignment="1">
      <alignment horizontal="left" vertical="center"/>
    </xf>
    <xf numFmtId="0" fontId="29" fillId="0" borderId="10" xfId="0" applyFont="1" applyBorder="1" applyAlignment="1">
      <alignment horizontal="left" vertical="center" indent="1"/>
    </xf>
    <xf numFmtId="0" fontId="29" fillId="0" borderId="5" xfId="0" applyFont="1" applyBorder="1" applyAlignment="1">
      <alignment horizontal="left" vertical="center"/>
    </xf>
    <xf numFmtId="0" fontId="29" fillId="0" borderId="10" xfId="0" applyFont="1" applyBorder="1" applyAlignment="1">
      <alignment horizontal="center" vertical="center"/>
    </xf>
    <xf numFmtId="0" fontId="29" fillId="0" borderId="9" xfId="0" applyFont="1" applyBorder="1" applyAlignment="1">
      <alignment horizontal="left" vertical="center"/>
    </xf>
    <xf numFmtId="0" fontId="29" fillId="0" borderId="12" xfId="0" applyFont="1" applyBorder="1" applyAlignment="1">
      <alignment horizontal="left" vertical="center"/>
    </xf>
    <xf numFmtId="0" fontId="28" fillId="0" borderId="2" xfId="0" applyFont="1" applyBorder="1" applyAlignment="1">
      <alignment horizontal="left" vertical="center"/>
    </xf>
    <xf numFmtId="0" fontId="121" fillId="0" borderId="10" xfId="0" applyFont="1" applyBorder="1" applyAlignment="1">
      <alignment horizontal="left" vertical="center"/>
    </xf>
    <xf numFmtId="0" fontId="122" fillId="0" borderId="144" xfId="0" applyFont="1" applyBorder="1" applyAlignment="1">
      <alignment horizontal="center" vertical="center" shrinkToFit="1"/>
    </xf>
    <xf numFmtId="0" fontId="121" fillId="0" borderId="3" xfId="0" applyFont="1" applyBorder="1" applyAlignment="1">
      <alignment horizontal="left" vertical="center"/>
    </xf>
    <xf numFmtId="0" fontId="121" fillId="0" borderId="4" xfId="0" applyFont="1" applyBorder="1" applyAlignment="1">
      <alignment horizontal="left" vertical="center"/>
    </xf>
    <xf numFmtId="0" fontId="121" fillId="0" borderId="5" xfId="0" applyFont="1" applyBorder="1" applyAlignment="1">
      <alignment horizontal="left" vertical="center" indent="1"/>
    </xf>
    <xf numFmtId="0" fontId="121" fillId="0" borderId="5" xfId="0" applyFont="1" applyBorder="1" applyAlignment="1">
      <alignment horizontal="left" indent="1"/>
    </xf>
    <xf numFmtId="0" fontId="126" fillId="0" borderId="5" xfId="0" applyFont="1" applyBorder="1"/>
    <xf numFmtId="0" fontId="126" fillId="0" borderId="9" xfId="0" applyFont="1" applyBorder="1"/>
    <xf numFmtId="0" fontId="121" fillId="0" borderId="0" xfId="0" applyFont="1" applyAlignment="1">
      <alignment horizontal="left" vertical="center" indent="1"/>
    </xf>
    <xf numFmtId="0" fontId="121" fillId="0" borderId="0" xfId="0" applyFont="1" applyAlignment="1">
      <alignment horizontal="left" indent="1"/>
    </xf>
    <xf numFmtId="0" fontId="126" fillId="0" borderId="0" xfId="0" applyFont="1"/>
    <xf numFmtId="0" fontId="126" fillId="0" borderId="7" xfId="0" applyFont="1" applyBorder="1"/>
    <xf numFmtId="0" fontId="121" fillId="0" borderId="1" xfId="0" applyFont="1" applyBorder="1" applyAlignment="1">
      <alignment vertical="center"/>
    </xf>
    <xf numFmtId="0" fontId="121" fillId="0" borderId="1" xfId="0" applyFont="1" applyBorder="1" applyAlignment="1">
      <alignment horizontal="left" indent="1"/>
    </xf>
    <xf numFmtId="0" fontId="126" fillId="0" borderId="1" xfId="0" applyFont="1" applyBorder="1"/>
    <xf numFmtId="0" fontId="121" fillId="0" borderId="1" xfId="0" applyFont="1" applyBorder="1" applyAlignment="1">
      <alignment vertical="center" wrapText="1"/>
    </xf>
    <xf numFmtId="0" fontId="126" fillId="0" borderId="12" xfId="0" applyFont="1" applyBorder="1"/>
    <xf numFmtId="0" fontId="121" fillId="0" borderId="12" xfId="0" applyFont="1" applyBorder="1" applyAlignment="1">
      <alignment horizontal="left" vertical="center"/>
    </xf>
    <xf numFmtId="0" fontId="127" fillId="0" borderId="3" xfId="0" applyFont="1" applyBorder="1" applyAlignment="1">
      <alignment vertical="top"/>
    </xf>
    <xf numFmtId="0" fontId="126" fillId="0" borderId="4" xfId="0" applyFont="1" applyBorder="1"/>
    <xf numFmtId="0" fontId="126" fillId="0" borderId="10" xfId="0" applyFont="1" applyBorder="1"/>
    <xf numFmtId="0" fontId="121" fillId="0" borderId="0" xfId="0" applyFont="1" applyAlignment="1">
      <alignment horizontal="left" vertical="center"/>
    </xf>
    <xf numFmtId="0" fontId="121" fillId="0" borderId="7" xfId="0" applyFont="1" applyBorder="1" applyAlignment="1">
      <alignment horizontal="left" vertical="center"/>
    </xf>
    <xf numFmtId="0" fontId="110" fillId="0" borderId="0" xfId="0" applyFont="1"/>
    <xf numFmtId="0" fontId="126" fillId="0" borderId="0" xfId="0" applyFont="1" applyAlignment="1">
      <alignment vertical="center"/>
    </xf>
    <xf numFmtId="0" fontId="126" fillId="0" borderId="0" xfId="0" applyFont="1" applyAlignment="1">
      <alignment horizontal="left"/>
    </xf>
    <xf numFmtId="0" fontId="106" fillId="0" borderId="0" xfId="0" applyFont="1" applyAlignment="1">
      <alignment vertical="center" shrinkToFit="1"/>
    </xf>
    <xf numFmtId="0" fontId="25" fillId="0" borderId="5" xfId="0" applyFont="1" applyBorder="1" applyAlignment="1">
      <alignment vertical="center" shrinkToFit="1"/>
    </xf>
    <xf numFmtId="0" fontId="29" fillId="0" borderId="0" xfId="0" applyFont="1" applyAlignment="1">
      <alignment horizontal="center" vertical="center"/>
    </xf>
    <xf numFmtId="0" fontId="40" fillId="0" borderId="0" xfId="45" applyFont="1" applyAlignment="1">
      <alignment vertical="center" shrinkToFit="1"/>
    </xf>
    <xf numFmtId="0" fontId="91" fillId="0" borderId="0" xfId="45" applyFont="1" applyAlignment="1">
      <alignment vertical="center" wrapText="1"/>
    </xf>
    <xf numFmtId="58" fontId="10" fillId="0" borderId="0" xfId="3" applyNumberFormat="1" applyFont="1" applyAlignment="1">
      <alignment horizontal="center" vertical="center"/>
    </xf>
    <xf numFmtId="0" fontId="11" fillId="0" borderId="0" xfId="4" applyFont="1" applyAlignment="1">
      <alignment horizontal="center" vertical="center"/>
    </xf>
    <xf numFmtId="0" fontId="7" fillId="0" borderId="1" xfId="3" applyFont="1" applyBorder="1">
      <alignment vertical="center"/>
    </xf>
    <xf numFmtId="0" fontId="33" fillId="0" borderId="2" xfId="4" applyFont="1" applyBorder="1" applyAlignment="1">
      <alignment horizontal="center" vertical="center"/>
    </xf>
    <xf numFmtId="0" fontId="134" fillId="3" borderId="2" xfId="4" applyFont="1" applyFill="1" applyBorder="1" applyAlignment="1">
      <alignment horizontal="center" vertical="center"/>
    </xf>
    <xf numFmtId="0" fontId="33" fillId="0" borderId="2" xfId="4" applyFont="1" applyBorder="1" applyAlignment="1">
      <alignment horizontal="center" vertical="center" shrinkToFit="1"/>
    </xf>
    <xf numFmtId="0" fontId="33" fillId="2" borderId="2" xfId="4" applyFont="1" applyFill="1" applyBorder="1" applyAlignment="1">
      <alignment horizontal="center" vertical="center"/>
    </xf>
    <xf numFmtId="0" fontId="33" fillId="2" borderId="2" xfId="4" applyFont="1" applyFill="1" applyBorder="1" applyAlignment="1">
      <alignment horizontal="center" vertical="center" wrapText="1"/>
    </xf>
    <xf numFmtId="0" fontId="33" fillId="9" borderId="2" xfId="4" applyFont="1" applyFill="1" applyBorder="1" applyAlignment="1">
      <alignment horizontal="center" vertical="center"/>
    </xf>
    <xf numFmtId="0" fontId="33" fillId="9" borderId="2" xfId="4" applyFont="1" applyFill="1" applyBorder="1" applyAlignment="1">
      <alignment horizontal="center" vertical="center" shrinkToFit="1"/>
    </xf>
    <xf numFmtId="0" fontId="132" fillId="0" borderId="10" xfId="4" applyFont="1" applyBorder="1" applyAlignment="1">
      <alignment horizontal="left" vertical="center"/>
    </xf>
    <xf numFmtId="0" fontId="132" fillId="0" borderId="2" xfId="4" applyFont="1" applyBorder="1" applyAlignment="1">
      <alignment horizontal="left" vertical="center"/>
    </xf>
    <xf numFmtId="0" fontId="132" fillId="0" borderId="2" xfId="4" applyFont="1" applyBorder="1" applyAlignment="1">
      <alignment horizontal="left" vertical="center" wrapText="1"/>
    </xf>
    <xf numFmtId="0" fontId="132" fillId="0" borderId="10" xfId="4" applyFont="1" applyBorder="1" applyAlignment="1">
      <alignment horizontal="left" vertical="center" wrapText="1"/>
    </xf>
    <xf numFmtId="0" fontId="16" fillId="0" borderId="0" xfId="0" applyFont="1" applyAlignment="1" applyProtection="1">
      <alignment horizontal="center" vertical="center"/>
      <protection locked="0"/>
    </xf>
    <xf numFmtId="0" fontId="16" fillId="0" borderId="2" xfId="0" applyFont="1" applyBorder="1" applyAlignment="1" applyProtection="1">
      <alignment horizontal="center" vertical="center"/>
      <protection locked="0"/>
    </xf>
    <xf numFmtId="0" fontId="20" fillId="0" borderId="5" xfId="0" applyFont="1" applyBorder="1" applyAlignment="1">
      <alignment horizontal="right" vertical="center" wrapText="1"/>
    </xf>
    <xf numFmtId="0" fontId="16" fillId="0" borderId="1" xfId="0" applyFont="1" applyBorder="1" applyAlignment="1" applyProtection="1">
      <alignment vertical="center"/>
      <protection locked="0"/>
    </xf>
    <xf numFmtId="0" fontId="17" fillId="0" borderId="2" xfId="0" applyFont="1" applyBorder="1" applyAlignment="1" applyProtection="1">
      <alignment horizontal="center" vertical="center"/>
      <protection locked="0"/>
    </xf>
    <xf numFmtId="0" fontId="16" fillId="0" borderId="2" xfId="0" applyFont="1" applyBorder="1" applyAlignment="1" applyProtection="1">
      <alignment horizontal="center" vertical="center" shrinkToFit="1"/>
      <protection locked="0"/>
    </xf>
    <xf numFmtId="0" fontId="29" fillId="0" borderId="5" xfId="0" applyFont="1" applyBorder="1" applyAlignment="1" applyProtection="1">
      <alignment horizontal="center" vertical="center" shrinkToFit="1"/>
      <protection locked="0"/>
    </xf>
    <xf numFmtId="0" fontId="29" fillId="0" borderId="0" xfId="0" applyFont="1" applyAlignment="1" applyProtection="1">
      <alignment horizontal="center" vertical="center" shrinkToFit="1"/>
      <protection locked="0"/>
    </xf>
    <xf numFmtId="0" fontId="29" fillId="0" borderId="1" xfId="0" applyFont="1" applyBorder="1" applyAlignment="1" applyProtection="1">
      <alignment horizontal="center" vertical="center" shrinkToFit="1"/>
      <protection locked="0"/>
    </xf>
    <xf numFmtId="0" fontId="29" fillId="0" borderId="4" xfId="0" applyFont="1" applyBorder="1" applyAlignment="1" applyProtection="1">
      <alignment horizontal="center" vertical="center"/>
      <protection locked="0"/>
    </xf>
    <xf numFmtId="0" fontId="0" fillId="0" borderId="0" xfId="0" applyAlignment="1" applyProtection="1">
      <alignment vertical="center"/>
      <protection locked="0"/>
    </xf>
    <xf numFmtId="0" fontId="0" fillId="0" borderId="5" xfId="0" applyBorder="1" applyAlignment="1" applyProtection="1">
      <alignment vertical="center"/>
      <protection locked="0"/>
    </xf>
    <xf numFmtId="0" fontId="25" fillId="0" borderId="2" xfId="0" applyFont="1" applyBorder="1" applyAlignment="1" applyProtection="1">
      <alignment horizontal="center" vertical="center" shrinkToFit="1"/>
      <protection locked="0"/>
    </xf>
    <xf numFmtId="0" fontId="122" fillId="0" borderId="2" xfId="0" applyFont="1" applyBorder="1" applyAlignment="1" applyProtection="1">
      <alignment horizontal="center" vertical="center" shrinkToFit="1"/>
      <protection locked="0"/>
    </xf>
    <xf numFmtId="0" fontId="122" fillId="0" borderId="5" xfId="0" applyFont="1" applyBorder="1" applyAlignment="1" applyProtection="1">
      <alignment horizontal="center" vertical="center" shrinkToFit="1"/>
      <protection locked="0"/>
    </xf>
    <xf numFmtId="0" fontId="122" fillId="0" borderId="26" xfId="0" applyFont="1" applyBorder="1" applyAlignment="1" applyProtection="1">
      <alignment horizontal="center" vertical="center" shrinkToFit="1"/>
      <protection locked="0"/>
    </xf>
    <xf numFmtId="49" fontId="0" fillId="0" borderId="4" xfId="0" applyNumberFormat="1" applyBorder="1" applyAlignment="1" applyProtection="1">
      <alignment horizontal="center" vertical="center"/>
      <protection locked="0"/>
    </xf>
    <xf numFmtId="0" fontId="28" fillId="0" borderId="2" xfId="0" applyFont="1" applyBorder="1" applyAlignment="1" applyProtection="1">
      <alignment horizontal="center" vertical="center" wrapText="1"/>
      <protection locked="0"/>
    </xf>
    <xf numFmtId="0" fontId="126" fillId="0" borderId="8" xfId="48" applyFont="1" applyBorder="1" applyProtection="1">
      <alignment vertical="center"/>
      <protection locked="0"/>
    </xf>
    <xf numFmtId="0" fontId="126" fillId="0" borderId="5" xfId="48" applyFont="1" applyBorder="1" applyProtection="1">
      <alignment vertical="center"/>
      <protection locked="0"/>
    </xf>
    <xf numFmtId="0" fontId="126" fillId="0" borderId="9" xfId="48" applyFont="1" applyBorder="1" applyProtection="1">
      <alignment vertical="center"/>
      <protection locked="0"/>
    </xf>
    <xf numFmtId="0" fontId="126" fillId="0" borderId="6" xfId="48" applyFont="1" applyBorder="1" applyProtection="1">
      <alignment vertical="center"/>
      <protection locked="0"/>
    </xf>
    <xf numFmtId="0" fontId="126" fillId="0" borderId="0" xfId="48" applyFont="1" applyProtection="1">
      <alignment vertical="center"/>
      <protection locked="0"/>
    </xf>
    <xf numFmtId="0" fontId="126" fillId="0" borderId="7" xfId="48" applyFont="1" applyBorder="1" applyProtection="1">
      <alignment vertical="center"/>
      <protection locked="0"/>
    </xf>
    <xf numFmtId="0" fontId="126" fillId="0" borderId="11" xfId="48" applyFont="1" applyBorder="1" applyProtection="1">
      <alignment vertical="center"/>
      <protection locked="0"/>
    </xf>
    <xf numFmtId="0" fontId="126" fillId="0" borderId="1" xfId="48" applyFont="1" applyBorder="1" applyProtection="1">
      <alignment vertical="center"/>
      <protection locked="0"/>
    </xf>
    <xf numFmtId="0" fontId="126" fillId="0" borderId="12" xfId="48" applyFont="1" applyBorder="1" applyProtection="1">
      <alignment vertical="center"/>
      <protection locked="0"/>
    </xf>
    <xf numFmtId="0" fontId="25" fillId="0" borderId="129" xfId="0" applyFont="1" applyBorder="1" applyAlignment="1" applyProtection="1">
      <alignment horizontal="center" vertical="center" shrinkToFit="1"/>
      <protection locked="0"/>
    </xf>
    <xf numFmtId="0" fontId="25" fillId="0" borderId="64" xfId="0" applyFont="1" applyBorder="1" applyAlignment="1" applyProtection="1">
      <alignment horizontal="center" vertical="center" shrinkToFit="1"/>
      <protection locked="0"/>
    </xf>
    <xf numFmtId="0" fontId="45" fillId="0" borderId="0" xfId="0" applyFont="1" applyAlignment="1" applyProtection="1">
      <alignment horizontal="right" vertical="center"/>
      <protection locked="0"/>
    </xf>
    <xf numFmtId="0" fontId="45" fillId="0" borderId="3" xfId="3" applyFont="1" applyBorder="1" applyAlignment="1" applyProtection="1">
      <alignment horizontal="left" vertical="center" wrapText="1"/>
      <protection locked="0"/>
    </xf>
    <xf numFmtId="0" fontId="45" fillId="0" borderId="99" xfId="3" applyFont="1" applyBorder="1" applyAlignment="1" applyProtection="1">
      <alignment horizontal="center" vertical="center" wrapText="1"/>
      <protection locked="0"/>
    </xf>
    <xf numFmtId="0" fontId="45" fillId="0" borderId="4" xfId="3" applyFont="1" applyBorder="1" applyAlignment="1" applyProtection="1">
      <alignment horizontal="center" vertical="center"/>
      <protection locked="0"/>
    </xf>
    <xf numFmtId="0" fontId="45" fillId="0" borderId="100" xfId="3" applyFont="1" applyBorder="1" applyAlignment="1" applyProtection="1">
      <alignment horizontal="center" vertical="center" wrapText="1"/>
      <protection locked="0"/>
    </xf>
    <xf numFmtId="0" fontId="45" fillId="0" borderId="101" xfId="3" applyFont="1" applyBorder="1" applyAlignment="1" applyProtection="1">
      <alignment horizontal="center" vertical="center" wrapText="1"/>
      <protection locked="0"/>
    </xf>
    <xf numFmtId="0" fontId="45" fillId="0" borderId="1" xfId="3" applyFont="1" applyBorder="1" applyAlignment="1" applyProtection="1">
      <alignment horizontal="center" vertical="center"/>
      <protection locked="0"/>
    </xf>
    <xf numFmtId="0" fontId="28" fillId="0" borderId="67" xfId="0" applyFont="1" applyBorder="1" applyAlignment="1" applyProtection="1">
      <alignment horizontal="left" vertical="center"/>
      <protection locked="0"/>
    </xf>
    <xf numFmtId="0" fontId="28" fillId="0" borderId="109" xfId="0" applyFont="1" applyBorder="1" applyAlignment="1" applyProtection="1">
      <alignment horizontal="left" vertical="center"/>
      <protection locked="0"/>
    </xf>
    <xf numFmtId="0" fontId="28" fillId="0" borderId="94" xfId="0" applyFont="1" applyBorder="1" applyAlignment="1" applyProtection="1">
      <alignment horizontal="center" vertical="center" wrapText="1"/>
      <protection locked="0"/>
    </xf>
    <xf numFmtId="0" fontId="29" fillId="0" borderId="4" xfId="0" applyFont="1" applyBorder="1" applyAlignment="1" applyProtection="1">
      <alignment horizontal="center" vertical="center" wrapText="1"/>
      <protection locked="0"/>
    </xf>
    <xf numFmtId="0" fontId="29" fillId="0" borderId="4" xfId="0" applyFont="1" applyBorder="1" applyAlignment="1" applyProtection="1">
      <alignment horizontal="right" vertical="center" wrapText="1"/>
      <protection locked="0"/>
    </xf>
    <xf numFmtId="0" fontId="29" fillId="0" borderId="10" xfId="0" applyFont="1" applyBorder="1" applyAlignment="1" applyProtection="1">
      <alignment vertical="center" wrapText="1"/>
      <protection locked="0"/>
    </xf>
    <xf numFmtId="0" fontId="0" fillId="0" borderId="1" xfId="0" applyBorder="1" applyAlignment="1" applyProtection="1">
      <alignment horizontal="center" shrinkToFit="1"/>
      <protection locked="0"/>
    </xf>
    <xf numFmtId="177" fontId="0" fillId="0" borderId="64" xfId="0" applyNumberFormat="1" applyBorder="1" applyAlignment="1" applyProtection="1">
      <alignment horizontal="left" vertical="center" wrapText="1"/>
      <protection locked="0"/>
    </xf>
    <xf numFmtId="177" fontId="0" fillId="0" borderId="65" xfId="0" applyNumberFormat="1" applyBorder="1" applyAlignment="1" applyProtection="1">
      <alignment horizontal="left" vertical="center" wrapText="1"/>
      <protection locked="0"/>
    </xf>
    <xf numFmtId="177" fontId="0" fillId="0" borderId="66" xfId="0" applyNumberFormat="1" applyBorder="1" applyAlignment="1" applyProtection="1">
      <alignment horizontal="left" vertical="center" wrapText="1"/>
      <protection locked="0"/>
    </xf>
    <xf numFmtId="0" fontId="67" fillId="0" borderId="2" xfId="10" applyFont="1" applyBorder="1" applyAlignment="1" applyProtection="1">
      <alignment horizontal="center" vertical="center"/>
      <protection locked="0"/>
    </xf>
    <xf numFmtId="0" fontId="66" fillId="0" borderId="2" xfId="10" applyFont="1" applyBorder="1" applyAlignment="1" applyProtection="1">
      <alignment horizontal="center" vertical="center"/>
      <protection locked="0"/>
    </xf>
    <xf numFmtId="0" fontId="10" fillId="0" borderId="2" xfId="10" applyFont="1" applyBorder="1" applyAlignment="1" applyProtection="1">
      <alignment horizontal="center" vertical="center"/>
      <protection locked="0"/>
    </xf>
    <xf numFmtId="0" fontId="30" fillId="0" borderId="2" xfId="10" applyFont="1" applyBorder="1" applyAlignment="1" applyProtection="1">
      <alignment horizontal="center" vertical="center"/>
      <protection locked="0"/>
    </xf>
    <xf numFmtId="0" fontId="118" fillId="0" borderId="2" xfId="10" applyFont="1" applyBorder="1" applyAlignment="1" applyProtection="1">
      <alignment horizontal="center" vertical="center"/>
      <protection locked="0"/>
    </xf>
    <xf numFmtId="58" fontId="74" fillId="0" borderId="1" xfId="0" applyNumberFormat="1" applyFont="1" applyBorder="1" applyAlignment="1" applyProtection="1">
      <alignment horizontal="center" vertical="center" wrapText="1"/>
      <protection locked="0"/>
    </xf>
    <xf numFmtId="0" fontId="7" fillId="0" borderId="2" xfId="0" applyFont="1" applyBorder="1" applyAlignment="1" applyProtection="1">
      <alignment horizontal="center" vertical="center"/>
      <protection locked="0"/>
    </xf>
    <xf numFmtId="0" fontId="7" fillId="0" borderId="8" xfId="0" applyFont="1" applyBorder="1" applyAlignment="1" applyProtection="1">
      <alignment horizontal="center" vertical="center"/>
      <protection locked="0"/>
    </xf>
    <xf numFmtId="0" fontId="10" fillId="0" borderId="8" xfId="0" applyFont="1" applyBorder="1" applyAlignment="1" applyProtection="1">
      <alignment horizontal="center" vertical="center"/>
      <protection locked="0"/>
    </xf>
    <xf numFmtId="0" fontId="10" fillId="0" borderId="5" xfId="0" applyFont="1" applyBorder="1" applyAlignment="1" applyProtection="1">
      <alignment horizontal="center" vertical="center"/>
      <protection locked="0"/>
    </xf>
    <xf numFmtId="0" fontId="10" fillId="0" borderId="4" xfId="0" applyFont="1" applyBorder="1" applyAlignment="1" applyProtection="1">
      <alignment horizontal="center" vertical="center"/>
      <protection locked="0"/>
    </xf>
    <xf numFmtId="0" fontId="7" fillId="0" borderId="59" xfId="0" applyFont="1" applyBorder="1" applyAlignment="1" applyProtection="1">
      <alignment horizontal="center" vertical="center"/>
      <protection locked="0"/>
    </xf>
    <xf numFmtId="0" fontId="7" fillId="0" borderId="38" xfId="0" applyFont="1" applyBorder="1" applyAlignment="1" applyProtection="1">
      <alignment horizontal="center" vertical="center"/>
      <protection locked="0"/>
    </xf>
    <xf numFmtId="0" fontId="10" fillId="0" borderId="74" xfId="0" applyFont="1" applyBorder="1" applyAlignment="1" applyProtection="1">
      <alignment horizontal="center" vertical="center"/>
      <protection locked="0"/>
    </xf>
    <xf numFmtId="0" fontId="10" fillId="0" borderId="1" xfId="0" applyFont="1" applyBorder="1" applyAlignment="1" applyProtection="1">
      <alignment horizontal="center" vertical="center"/>
      <protection locked="0"/>
    </xf>
    <xf numFmtId="0" fontId="10" fillId="0" borderId="26" xfId="0" applyFont="1" applyBorder="1" applyAlignment="1" applyProtection="1">
      <alignment horizontal="center" vertical="center"/>
      <protection locked="0"/>
    </xf>
    <xf numFmtId="38" fontId="33" fillId="9" borderId="2" xfId="1" applyFont="1" applyFill="1" applyBorder="1" applyAlignment="1">
      <alignment horizontal="center" vertical="center" shrinkToFit="1"/>
    </xf>
    <xf numFmtId="0" fontId="25" fillId="0" borderId="2" xfId="4" applyFont="1" applyBorder="1" applyProtection="1">
      <alignment vertical="center"/>
      <protection locked="0"/>
    </xf>
    <xf numFmtId="0" fontId="25" fillId="0" borderId="2" xfId="4" applyFont="1" applyBorder="1" applyAlignment="1" applyProtection="1">
      <alignment vertical="center" wrapText="1"/>
      <protection locked="0"/>
    </xf>
    <xf numFmtId="0" fontId="25" fillId="0" borderId="2" xfId="4" applyFont="1" applyBorder="1" applyAlignment="1" applyProtection="1">
      <alignment vertical="center" shrinkToFit="1"/>
      <protection locked="0"/>
    </xf>
    <xf numFmtId="38" fontId="25" fillId="0" borderId="2" xfId="1" applyFont="1" applyFill="1" applyBorder="1" applyAlignment="1" applyProtection="1">
      <alignment vertical="center" shrinkToFit="1"/>
      <protection locked="0"/>
    </xf>
    <xf numFmtId="0" fontId="7" fillId="0" borderId="27" xfId="0" applyFont="1" applyBorder="1" applyAlignment="1" applyProtection="1">
      <alignment horizontal="center" vertical="center"/>
      <protection locked="0"/>
    </xf>
    <xf numFmtId="0" fontId="30" fillId="0" borderId="8" xfId="10" applyFont="1" applyBorder="1">
      <alignment vertical="center"/>
    </xf>
    <xf numFmtId="0" fontId="140" fillId="0" borderId="115" xfId="0" applyFont="1" applyBorder="1" applyAlignment="1">
      <alignment vertical="center"/>
    </xf>
    <xf numFmtId="0" fontId="140" fillId="0" borderId="35" xfId="0" applyFont="1" applyBorder="1" applyAlignment="1">
      <alignment vertical="center"/>
    </xf>
    <xf numFmtId="0" fontId="0" fillId="0" borderId="122" xfId="5" applyFont="1" applyBorder="1"/>
    <xf numFmtId="49" fontId="0" fillId="0" borderId="121" xfId="5" applyNumberFormat="1" applyFont="1" applyBorder="1"/>
    <xf numFmtId="0" fontId="126" fillId="0" borderId="0" xfId="49" applyFont="1">
      <alignment vertical="center"/>
    </xf>
    <xf numFmtId="0" fontId="126" fillId="0" borderId="0" xfId="49" applyFont="1" applyAlignment="1">
      <alignment horizontal="left" vertical="center"/>
    </xf>
    <xf numFmtId="0" fontId="126" fillId="0" borderId="0" xfId="49" applyFont="1" applyAlignment="1">
      <alignment horizontal="right" vertical="center"/>
    </xf>
    <xf numFmtId="0" fontId="126" fillId="0" borderId="0" xfId="49" applyFont="1" applyAlignment="1"/>
    <xf numFmtId="0" fontId="126" fillId="0" borderId="2" xfId="49" applyFont="1" applyBorder="1" applyAlignment="1">
      <alignment horizontal="center" vertical="center" wrapText="1"/>
    </xf>
    <xf numFmtId="0" fontId="126" fillId="0" borderId="0" xfId="49" applyFont="1" applyAlignment="1">
      <alignment horizontal="center" vertical="center"/>
    </xf>
    <xf numFmtId="0" fontId="126" fillId="0" borderId="2" xfId="49" applyFont="1" applyBorder="1" applyAlignment="1">
      <alignment horizontal="center" vertical="center"/>
    </xf>
    <xf numFmtId="0" fontId="126" fillId="0" borderId="8" xfId="49" applyFont="1" applyBorder="1">
      <alignment vertical="center"/>
    </xf>
    <xf numFmtId="0" fontId="126" fillId="0" borderId="5" xfId="49" applyFont="1" applyBorder="1">
      <alignment vertical="center"/>
    </xf>
    <xf numFmtId="0" fontId="126" fillId="0" borderId="9" xfId="49" applyFont="1" applyBorder="1">
      <alignment vertical="center"/>
    </xf>
    <xf numFmtId="0" fontId="126" fillId="0" borderId="6" xfId="49" applyFont="1" applyBorder="1">
      <alignment vertical="center"/>
    </xf>
    <xf numFmtId="0" fontId="126" fillId="0" borderId="7" xfId="49" applyFont="1" applyBorder="1">
      <alignment vertical="center"/>
    </xf>
    <xf numFmtId="0" fontId="126" fillId="0" borderId="11" xfId="49" applyFont="1" applyBorder="1">
      <alignment vertical="center"/>
    </xf>
    <xf numFmtId="0" fontId="126" fillId="0" borderId="1" xfId="49" applyFont="1" applyBorder="1">
      <alignment vertical="center"/>
    </xf>
    <xf numFmtId="0" fontId="126" fillId="0" borderId="12" xfId="49" applyFont="1" applyBorder="1">
      <alignment vertical="center"/>
    </xf>
    <xf numFmtId="0" fontId="67" fillId="0" borderId="2" xfId="0" applyFont="1" applyBorder="1" applyAlignment="1">
      <alignment horizontal="center" vertical="center"/>
    </xf>
    <xf numFmtId="0" fontId="134" fillId="9" borderId="2" xfId="4" applyFont="1" applyFill="1" applyBorder="1" applyAlignment="1">
      <alignment horizontal="left" vertical="center" wrapText="1"/>
    </xf>
    <xf numFmtId="0" fontId="139" fillId="9" borderId="10" xfId="4" applyFont="1" applyFill="1" applyBorder="1" applyAlignment="1">
      <alignment horizontal="left" vertical="center" wrapText="1"/>
    </xf>
    <xf numFmtId="38" fontId="11" fillId="0" borderId="0" xfId="1" applyFont="1" applyFill="1">
      <alignment vertical="center"/>
    </xf>
    <xf numFmtId="0" fontId="10" fillId="0" borderId="5" xfId="0" applyFont="1" applyBorder="1" applyAlignment="1">
      <alignment horizontal="center" vertical="center" wrapText="1"/>
    </xf>
    <xf numFmtId="0" fontId="7" fillId="0" borderId="28" xfId="0" applyFont="1" applyBorder="1" applyAlignment="1" applyProtection="1">
      <alignment horizontal="center" vertical="center"/>
      <protection locked="0"/>
    </xf>
    <xf numFmtId="0" fontId="7" fillId="0" borderId="92" xfId="0" applyFont="1" applyBorder="1" applyAlignment="1" applyProtection="1">
      <alignment horizontal="center" vertical="center"/>
      <protection locked="0"/>
    </xf>
    <xf numFmtId="14" fontId="18" fillId="0" borderId="0" xfId="0" applyNumberFormat="1" applyFont="1" applyAlignment="1">
      <alignment horizontal="center" vertical="center" shrinkToFit="1"/>
    </xf>
    <xf numFmtId="57" fontId="0" fillId="0" borderId="2" xfId="0" applyNumberFormat="1" applyBorder="1" applyAlignment="1">
      <alignment horizontal="center" vertical="center" shrinkToFit="1"/>
    </xf>
    <xf numFmtId="176" fontId="0" fillId="0" borderId="2" xfId="0" applyNumberFormat="1" applyBorder="1" applyAlignment="1">
      <alignment horizontal="center" vertical="center"/>
    </xf>
    <xf numFmtId="0" fontId="25" fillId="0" borderId="27" xfId="0" applyFont="1" applyBorder="1" applyAlignment="1" applyProtection="1">
      <alignment horizontal="center" vertical="center"/>
      <protection locked="0"/>
    </xf>
    <xf numFmtId="0" fontId="29" fillId="0" borderId="121" xfId="0" applyFont="1" applyBorder="1" applyAlignment="1">
      <alignment vertical="center" wrapText="1"/>
    </xf>
    <xf numFmtId="0" fontId="29" fillId="0" borderId="5" xfId="0" applyFont="1" applyBorder="1" applyAlignment="1">
      <alignment vertical="center" wrapText="1"/>
    </xf>
    <xf numFmtId="0" fontId="25" fillId="0" borderId="65" xfId="0" applyFont="1" applyBorder="1" applyAlignment="1" applyProtection="1">
      <alignment horizontal="center" vertical="center" shrinkToFit="1"/>
      <protection locked="0"/>
    </xf>
    <xf numFmtId="0" fontId="25" fillId="0" borderId="129" xfId="0" applyFont="1" applyBorder="1" applyAlignment="1">
      <alignment horizontal="center" vertical="center" shrinkToFit="1"/>
    </xf>
    <xf numFmtId="0" fontId="28" fillId="0" borderId="67" xfId="0" applyFont="1" applyBorder="1" applyAlignment="1">
      <alignment horizontal="left" vertical="center"/>
    </xf>
    <xf numFmtId="0" fontId="40" fillId="0" borderId="120" xfId="45" applyFont="1" applyBorder="1" applyAlignment="1">
      <alignment horizontal="center" vertical="center"/>
    </xf>
    <xf numFmtId="0" fontId="13" fillId="0" borderId="30" xfId="45" quotePrefix="1" applyFont="1" applyBorder="1" applyAlignment="1">
      <alignment horizontal="center" vertical="center" shrinkToFit="1"/>
    </xf>
    <xf numFmtId="0" fontId="40" fillId="0" borderId="130" xfId="45" applyFont="1" applyBorder="1" applyAlignment="1">
      <alignment horizontal="center" vertical="center"/>
    </xf>
    <xf numFmtId="0" fontId="13" fillId="0" borderId="22" xfId="45" quotePrefix="1" applyFont="1" applyBorder="1" applyAlignment="1">
      <alignment horizontal="center" vertical="center" shrinkToFit="1"/>
    </xf>
    <xf numFmtId="0" fontId="40" fillId="0" borderId="133" xfId="45" applyFont="1" applyBorder="1" applyAlignment="1">
      <alignment horizontal="center" vertical="center"/>
    </xf>
    <xf numFmtId="0" fontId="13" fillId="0" borderId="33" xfId="45" quotePrefix="1" applyFont="1" applyBorder="1" applyAlignment="1">
      <alignment horizontal="center" vertical="center" shrinkToFit="1"/>
    </xf>
    <xf numFmtId="0" fontId="40" fillId="0" borderId="28" xfId="45" applyFont="1" applyBorder="1" applyAlignment="1">
      <alignment horizontal="center" vertical="center"/>
    </xf>
    <xf numFmtId="0" fontId="13" fillId="0" borderId="29" xfId="45" quotePrefix="1" applyFont="1" applyBorder="1" applyAlignment="1">
      <alignment horizontal="center" vertical="center" shrinkToFit="1"/>
    </xf>
    <xf numFmtId="0" fontId="13" fillId="0" borderId="19" xfId="45" quotePrefix="1" applyFont="1" applyBorder="1" applyAlignment="1">
      <alignment horizontal="center" vertical="center" shrinkToFit="1"/>
    </xf>
    <xf numFmtId="0" fontId="10" fillId="0" borderId="0" xfId="3" applyFont="1" applyFill="1" applyAlignment="1">
      <alignment horizontal="center" vertical="center"/>
    </xf>
    <xf numFmtId="0" fontId="33" fillId="0" borderId="2" xfId="4" applyFont="1" applyFill="1" applyBorder="1" applyAlignment="1">
      <alignment horizontal="center" vertical="center" wrapText="1"/>
    </xf>
    <xf numFmtId="0" fontId="25" fillId="0" borderId="2" xfId="4" applyFont="1" applyFill="1" applyBorder="1" applyAlignment="1" applyProtection="1">
      <alignment horizontal="center" vertical="center"/>
      <protection locked="0"/>
    </xf>
    <xf numFmtId="0" fontId="25" fillId="0" borderId="2" xfId="4" applyFont="1" applyFill="1" applyBorder="1" applyAlignment="1" applyProtection="1">
      <alignment horizontal="center" vertical="center" wrapText="1"/>
      <protection locked="0"/>
    </xf>
    <xf numFmtId="0" fontId="25" fillId="0" borderId="2" xfId="4" applyFont="1" applyFill="1" applyBorder="1" applyAlignment="1" applyProtection="1">
      <alignment horizontal="center" vertical="center" shrinkToFit="1"/>
      <protection locked="0"/>
    </xf>
    <xf numFmtId="38" fontId="25" fillId="0" borderId="2" xfId="1" applyFont="1" applyFill="1" applyBorder="1" applyAlignment="1" applyProtection="1">
      <alignment horizontal="center" vertical="center" shrinkToFit="1"/>
      <protection locked="0"/>
    </xf>
    <xf numFmtId="0" fontId="11" fillId="0" borderId="0" xfId="4" applyFont="1" applyFill="1">
      <alignment vertical="center"/>
    </xf>
    <xf numFmtId="0" fontId="18" fillId="0" borderId="1" xfId="0" applyFont="1" applyFill="1" applyBorder="1" applyAlignment="1" applyProtection="1">
      <alignment vertical="center" shrinkToFit="1"/>
      <protection locked="0"/>
    </xf>
    <xf numFmtId="0" fontId="40" fillId="0" borderId="0" xfId="45" applyFont="1" applyFill="1" applyAlignment="1">
      <alignment horizontal="left" vertical="center"/>
    </xf>
    <xf numFmtId="0" fontId="91" fillId="0" borderId="0" xfId="45" applyFont="1" applyFill="1">
      <alignment vertical="center"/>
    </xf>
    <xf numFmtId="0" fontId="91" fillId="0" borderId="0" xfId="45" applyFont="1" applyFill="1" applyAlignment="1">
      <alignment horizontal="right" vertical="center"/>
    </xf>
    <xf numFmtId="0" fontId="44" fillId="0" borderId="0" xfId="0" applyFont="1" applyFill="1" applyAlignment="1">
      <alignment horizontal="right" vertical="center"/>
    </xf>
    <xf numFmtId="0" fontId="12" fillId="0" borderId="0" xfId="0" applyFont="1" applyFill="1" applyAlignment="1">
      <alignment horizontal="right" vertical="top"/>
    </xf>
    <xf numFmtId="0" fontId="91" fillId="0" borderId="0" xfId="45" applyFont="1" applyFill="1" applyAlignment="1">
      <alignment horizontal="right" vertical="top"/>
    </xf>
    <xf numFmtId="0" fontId="91" fillId="0" borderId="0" xfId="45" applyFont="1" applyFill="1" applyAlignment="1">
      <alignment horizontal="center" vertical="center"/>
    </xf>
    <xf numFmtId="0" fontId="11" fillId="0" borderId="38" xfId="45" applyFont="1" applyFill="1" applyBorder="1" applyAlignment="1" applyProtection="1">
      <alignment horizontal="center" vertical="center"/>
      <protection locked="0"/>
    </xf>
    <xf numFmtId="0" fontId="40" fillId="0" borderId="36" xfId="45" applyFont="1" applyFill="1" applyBorder="1" applyAlignment="1">
      <alignment horizontal="center" vertical="center" shrinkToFit="1"/>
    </xf>
    <xf numFmtId="0" fontId="40" fillId="0" borderId="36" xfId="45" applyFont="1" applyFill="1" applyBorder="1" applyAlignment="1">
      <alignment horizontal="center" vertical="center"/>
    </xf>
    <xf numFmtId="0" fontId="40" fillId="0" borderId="36" xfId="45" applyFont="1" applyFill="1" applyBorder="1">
      <alignment vertical="center"/>
    </xf>
    <xf numFmtId="0" fontId="40" fillId="0" borderId="36" xfId="45" applyFont="1" applyFill="1" applyBorder="1" applyAlignment="1">
      <alignment horizontal="left" vertical="center"/>
    </xf>
    <xf numFmtId="0" fontId="11" fillId="0" borderId="26" xfId="45" applyFont="1" applyFill="1" applyBorder="1" applyAlignment="1" applyProtection="1">
      <alignment horizontal="center" vertical="center"/>
      <protection locked="0"/>
    </xf>
    <xf numFmtId="0" fontId="40" fillId="0" borderId="41" xfId="45" applyFont="1" applyFill="1" applyBorder="1" applyAlignment="1">
      <alignment horizontal="center" vertical="center" shrinkToFit="1"/>
    </xf>
    <xf numFmtId="0" fontId="40" fillId="0" borderId="0" xfId="45" applyFont="1" applyFill="1" applyAlignment="1">
      <alignment horizontal="center" vertical="center"/>
    </xf>
    <xf numFmtId="0" fontId="10" fillId="0" borderId="164" xfId="0" applyFont="1" applyFill="1" applyBorder="1" applyAlignment="1">
      <alignment horizontal="center" vertical="center" wrapText="1"/>
    </xf>
    <xf numFmtId="0" fontId="10" fillId="0" borderId="27" xfId="0" applyFont="1" applyFill="1" applyBorder="1" applyAlignment="1" applyProtection="1">
      <alignment horizontal="center" vertical="center" wrapText="1"/>
      <protection locked="0"/>
    </xf>
    <xf numFmtId="0" fontId="10" fillId="0" borderId="102" xfId="0" applyFont="1" applyFill="1" applyBorder="1" applyAlignment="1">
      <alignment horizontal="center" vertical="center" wrapText="1"/>
    </xf>
    <xf numFmtId="0" fontId="10" fillId="0" borderId="165" xfId="0" applyFont="1" applyFill="1" applyBorder="1" applyAlignment="1" applyProtection="1">
      <alignment horizontal="center" vertical="center" wrapText="1"/>
      <protection locked="0"/>
    </xf>
    <xf numFmtId="0" fontId="40" fillId="0" borderId="51" xfId="45" applyFont="1" applyFill="1" applyBorder="1">
      <alignment vertical="center"/>
    </xf>
    <xf numFmtId="0" fontId="13" fillId="0" borderId="41" xfId="45" applyFont="1" applyFill="1" applyBorder="1" applyAlignment="1">
      <alignment horizontal="right" vertical="center"/>
    </xf>
    <xf numFmtId="0" fontId="13" fillId="0" borderId="44" xfId="45" applyFont="1" applyFill="1" applyBorder="1" applyAlignment="1">
      <alignment horizontal="right" vertical="center"/>
    </xf>
    <xf numFmtId="58" fontId="40" fillId="0" borderId="54" xfId="45" applyNumberFormat="1" applyFont="1" applyFill="1" applyBorder="1" applyAlignment="1">
      <alignment horizontal="center" vertical="center" shrinkToFit="1"/>
    </xf>
    <xf numFmtId="0" fontId="40" fillId="0" borderId="54" xfId="45" applyFont="1" applyFill="1" applyBorder="1" applyAlignment="1">
      <alignment horizontal="center" vertical="center" shrinkToFit="1"/>
    </xf>
    <xf numFmtId="58" fontId="40" fillId="0" borderId="57" xfId="45" applyNumberFormat="1" applyFont="1" applyFill="1" applyBorder="1" applyAlignment="1">
      <alignment horizontal="center" vertical="center" shrinkToFit="1"/>
    </xf>
    <xf numFmtId="0" fontId="10" fillId="0" borderId="102" xfId="0" applyFont="1" applyFill="1" applyBorder="1" applyAlignment="1" applyProtection="1">
      <alignment horizontal="center" vertical="center" wrapText="1"/>
      <protection locked="0"/>
    </xf>
    <xf numFmtId="0" fontId="40" fillId="0" borderId="54" xfId="45" applyFont="1" applyFill="1" applyBorder="1" applyAlignment="1">
      <alignment horizontal="center" vertical="center"/>
    </xf>
    <xf numFmtId="0" fontId="40" fillId="0" borderId="54" xfId="45" applyFont="1" applyFill="1" applyBorder="1">
      <alignment vertical="center"/>
    </xf>
    <xf numFmtId="0" fontId="40" fillId="0" borderId="57" xfId="45" applyFont="1" applyFill="1" applyBorder="1">
      <alignment vertical="center"/>
    </xf>
    <xf numFmtId="0" fontId="40" fillId="0" borderId="54" xfId="45" applyFont="1" applyFill="1" applyBorder="1" applyAlignment="1">
      <alignment horizontal="center" vertical="center" wrapText="1"/>
    </xf>
    <xf numFmtId="0" fontId="40" fillId="0" borderId="54" xfId="45" applyFont="1" applyFill="1" applyBorder="1" applyAlignment="1">
      <alignment horizontal="right" vertical="center" wrapText="1"/>
    </xf>
    <xf numFmtId="0" fontId="91" fillId="0" borderId="54" xfId="45" applyFont="1" applyFill="1" applyBorder="1">
      <alignment vertical="center"/>
    </xf>
    <xf numFmtId="0" fontId="91" fillId="0" borderId="57" xfId="45" applyFont="1" applyFill="1" applyBorder="1">
      <alignment vertical="center"/>
    </xf>
    <xf numFmtId="0" fontId="40" fillId="0" borderId="54" xfId="45" applyFont="1" applyFill="1" applyBorder="1" applyAlignment="1" applyProtection="1">
      <alignment horizontal="center" vertical="center" wrapText="1"/>
      <protection locked="0"/>
    </xf>
    <xf numFmtId="180" fontId="40" fillId="0" borderId="54" xfId="45" applyNumberFormat="1" applyFont="1" applyFill="1" applyBorder="1" applyAlignment="1" applyProtection="1">
      <alignment horizontal="center" vertical="center" wrapText="1"/>
      <protection locked="0"/>
    </xf>
    <xf numFmtId="0" fontId="10" fillId="0" borderId="38" xfId="0" applyFont="1" applyFill="1" applyBorder="1" applyAlignment="1">
      <alignment horizontal="center" vertical="center" wrapText="1"/>
    </xf>
    <xf numFmtId="0" fontId="40" fillId="0" borderId="39" xfId="45" applyFont="1" applyFill="1" applyBorder="1">
      <alignment vertical="center"/>
    </xf>
    <xf numFmtId="0" fontId="10" fillId="0" borderId="43" xfId="0" applyFont="1" applyFill="1" applyBorder="1" applyAlignment="1">
      <alignment horizontal="center" vertical="center" wrapText="1"/>
    </xf>
    <xf numFmtId="0" fontId="40" fillId="0" borderId="41" xfId="45" applyFont="1" applyFill="1" applyBorder="1">
      <alignment vertical="center"/>
    </xf>
    <xf numFmtId="0" fontId="40" fillId="0" borderId="41" xfId="45" applyFont="1" applyFill="1" applyBorder="1" applyAlignment="1">
      <alignment horizontal="center" vertical="center"/>
    </xf>
    <xf numFmtId="0" fontId="40" fillId="0" borderId="41" xfId="45" applyFont="1" applyFill="1" applyBorder="1" applyAlignment="1">
      <alignment horizontal="left" vertical="center"/>
    </xf>
    <xf numFmtId="0" fontId="40" fillId="0" borderId="44" xfId="45" applyFont="1" applyFill="1" applyBorder="1">
      <alignment vertical="center"/>
    </xf>
    <xf numFmtId="0" fontId="40" fillId="0" borderId="38" xfId="45" applyFont="1" applyFill="1" applyBorder="1" applyAlignment="1" applyProtection="1">
      <alignment horizontal="center" vertical="center" shrinkToFit="1"/>
      <protection locked="0"/>
    </xf>
    <xf numFmtId="0" fontId="40" fillId="0" borderId="0" xfId="45" applyFont="1" applyFill="1" applyAlignment="1">
      <alignment horizontal="center" vertical="center" shrinkToFit="1"/>
    </xf>
    <xf numFmtId="0" fontId="40" fillId="0" borderId="2" xfId="45" applyFont="1" applyFill="1" applyBorder="1" applyAlignment="1" applyProtection="1">
      <alignment horizontal="center" vertical="center" shrinkToFit="1"/>
      <protection locked="0"/>
    </xf>
    <xf numFmtId="0" fontId="40" fillId="0" borderId="0" xfId="45" applyFont="1" applyFill="1">
      <alignment vertical="center"/>
    </xf>
    <xf numFmtId="0" fontId="40" fillId="0" borderId="52" xfId="45" applyFont="1" applyFill="1" applyBorder="1">
      <alignment vertical="center"/>
    </xf>
    <xf numFmtId="0" fontId="40" fillId="0" borderId="43" xfId="45" applyFont="1" applyFill="1" applyBorder="1" applyAlignment="1" applyProtection="1">
      <alignment horizontal="center" vertical="center" shrinkToFit="1"/>
      <protection locked="0"/>
    </xf>
    <xf numFmtId="0" fontId="40" fillId="0" borderId="102" xfId="45" applyFont="1" applyFill="1" applyBorder="1" applyAlignment="1">
      <alignment horizontal="center" vertical="center" shrinkToFit="1"/>
    </xf>
    <xf numFmtId="0" fontId="11" fillId="0" borderId="2" xfId="45" applyFont="1" applyFill="1" applyBorder="1" applyAlignment="1" applyProtection="1">
      <alignment horizontal="center" vertical="center"/>
      <protection locked="0"/>
    </xf>
    <xf numFmtId="0" fontId="40" fillId="0" borderId="4" xfId="45" applyFont="1" applyFill="1" applyBorder="1">
      <alignment vertical="center"/>
    </xf>
    <xf numFmtId="0" fontId="40" fillId="0" borderId="68" xfId="45" applyFont="1" applyFill="1" applyBorder="1">
      <alignment vertical="center"/>
    </xf>
    <xf numFmtId="0" fontId="40" fillId="0" borderId="5" xfId="45" applyFont="1" applyFill="1" applyBorder="1" applyAlignment="1">
      <alignment horizontal="left" vertical="center" indent="1"/>
    </xf>
    <xf numFmtId="0" fontId="40" fillId="0" borderId="5" xfId="45" applyFont="1" applyFill="1" applyBorder="1">
      <alignment vertical="center"/>
    </xf>
    <xf numFmtId="0" fontId="40" fillId="0" borderId="11" xfId="45" applyFont="1" applyFill="1" applyBorder="1" applyAlignment="1">
      <alignment horizontal="left" vertical="center" indent="1"/>
    </xf>
    <xf numFmtId="0" fontId="40" fillId="0" borderId="1" xfId="45" applyFont="1" applyFill="1" applyBorder="1" applyAlignment="1">
      <alignment horizontal="left" vertical="center" indent="1"/>
    </xf>
    <xf numFmtId="0" fontId="40" fillId="0" borderId="12" xfId="45" applyFont="1" applyFill="1" applyBorder="1" applyAlignment="1">
      <alignment horizontal="center" vertical="center"/>
    </xf>
    <xf numFmtId="0" fontId="91" fillId="0" borderId="10" xfId="45" applyFont="1" applyFill="1" applyBorder="1" applyAlignment="1" applyProtection="1">
      <alignment horizontal="center" vertical="center"/>
      <protection locked="0"/>
    </xf>
    <xf numFmtId="0" fontId="94" fillId="0" borderId="10" xfId="45" applyFont="1" applyFill="1" applyBorder="1" applyAlignment="1" applyProtection="1">
      <alignment horizontal="center" vertical="center"/>
      <protection locked="0"/>
    </xf>
    <xf numFmtId="0" fontId="91" fillId="0" borderId="2" xfId="45" applyFont="1" applyFill="1" applyBorder="1" applyAlignment="1" applyProtection="1">
      <alignment horizontal="center" vertical="center"/>
      <protection locked="0"/>
    </xf>
    <xf numFmtId="58" fontId="100" fillId="0" borderId="0" xfId="0" applyNumberFormat="1" applyFont="1" applyFill="1" applyAlignment="1">
      <alignment horizontal="center" vertical="center" shrinkToFit="1"/>
    </xf>
    <xf numFmtId="0" fontId="12" fillId="0" borderId="0" xfId="0" applyFont="1" applyFill="1" applyAlignment="1">
      <alignment horizontal="center"/>
    </xf>
    <xf numFmtId="0" fontId="12" fillId="0" borderId="0" xfId="0" applyFont="1" applyFill="1"/>
    <xf numFmtId="31" fontId="14" fillId="0" borderId="0" xfId="0" applyNumberFormat="1" applyFont="1" applyFill="1" applyAlignment="1">
      <alignment horizontal="center"/>
    </xf>
    <xf numFmtId="31" fontId="14" fillId="0" borderId="0" xfId="0" applyNumberFormat="1" applyFont="1" applyFill="1" applyAlignment="1">
      <alignment shrinkToFit="1"/>
    </xf>
    <xf numFmtId="0" fontId="14" fillId="0" borderId="0" xfId="0" applyFont="1" applyFill="1" applyAlignment="1">
      <alignment horizontal="left"/>
    </xf>
    <xf numFmtId="0" fontId="14" fillId="0" borderId="0" xfId="0" applyFont="1" applyFill="1" applyAlignment="1">
      <alignment horizontal="center"/>
    </xf>
    <xf numFmtId="0" fontId="0" fillId="0" borderId="0" xfId="0" applyFill="1" applyAlignment="1">
      <alignment horizontal="center"/>
    </xf>
    <xf numFmtId="0" fontId="0" fillId="0" borderId="0" xfId="0" applyFill="1"/>
    <xf numFmtId="0" fontId="0" fillId="0" borderId="0" xfId="0" applyFill="1" applyAlignment="1">
      <alignment horizontal="center" vertical="top"/>
    </xf>
    <xf numFmtId="0" fontId="0" fillId="0" borderId="0" xfId="0" applyFill="1" applyAlignment="1">
      <alignment horizontal="right" vertical="top"/>
    </xf>
    <xf numFmtId="0" fontId="0" fillId="0" borderId="2" xfId="0" applyFill="1" applyBorder="1" applyAlignment="1">
      <alignment horizontal="center" vertical="center"/>
    </xf>
    <xf numFmtId="182" fontId="42" fillId="0" borderId="87" xfId="0" applyNumberFormat="1" applyFont="1" applyFill="1" applyBorder="1" applyAlignment="1">
      <alignment horizontal="center" vertical="center" shrinkToFit="1"/>
    </xf>
    <xf numFmtId="182" fontId="42" fillId="0" borderId="77" xfId="0" applyNumberFormat="1" applyFont="1" applyFill="1" applyBorder="1" applyAlignment="1">
      <alignment horizontal="center" vertical="center" shrinkToFit="1"/>
    </xf>
    <xf numFmtId="182" fontId="42" fillId="0" borderId="78" xfId="0" applyNumberFormat="1" applyFont="1" applyFill="1" applyBorder="1" applyAlignment="1">
      <alignment horizontal="center" vertical="center" shrinkToFit="1"/>
    </xf>
    <xf numFmtId="0" fontId="0" fillId="0" borderId="87" xfId="0" applyFill="1" applyBorder="1" applyAlignment="1">
      <alignment horizontal="center" vertical="center" shrinkToFit="1"/>
    </xf>
    <xf numFmtId="0" fontId="0" fillId="0" borderId="77" xfId="0" applyFill="1" applyBorder="1" applyAlignment="1">
      <alignment horizontal="center" vertical="center" shrinkToFit="1"/>
    </xf>
    <xf numFmtId="0" fontId="0" fillId="0" borderId="78" xfId="0" applyFill="1" applyBorder="1" applyAlignment="1">
      <alignment horizontal="center" vertical="center" shrinkToFit="1"/>
    </xf>
    <xf numFmtId="0" fontId="12" fillId="0" borderId="27" xfId="0" applyFont="1" applyFill="1" applyBorder="1" applyAlignment="1">
      <alignment horizontal="center"/>
    </xf>
    <xf numFmtId="0" fontId="29" fillId="0" borderId="2" xfId="0" applyFont="1" applyFill="1" applyBorder="1" applyAlignment="1">
      <alignment horizontal="center" vertical="center" shrinkToFit="1"/>
    </xf>
    <xf numFmtId="0" fontId="12" fillId="0" borderId="87" xfId="0" applyFont="1" applyFill="1" applyBorder="1" applyAlignment="1" applyProtection="1">
      <alignment horizontal="center" vertical="center" textRotation="255" shrinkToFit="1"/>
      <protection locked="0"/>
    </xf>
    <xf numFmtId="0" fontId="12" fillId="0" borderId="77" xfId="0" applyFont="1" applyFill="1" applyBorder="1" applyAlignment="1" applyProtection="1">
      <alignment horizontal="center" vertical="center" textRotation="255" shrinkToFit="1"/>
      <protection locked="0"/>
    </xf>
    <xf numFmtId="0" fontId="12" fillId="0" borderId="77" xfId="0" applyFont="1" applyFill="1" applyBorder="1" applyAlignment="1" applyProtection="1">
      <alignment horizontal="center" vertical="center" shrinkToFit="1"/>
      <protection locked="0"/>
    </xf>
    <xf numFmtId="0" fontId="12" fillId="0" borderId="78" xfId="0" applyFont="1" applyFill="1" applyBorder="1" applyAlignment="1" applyProtection="1">
      <alignment horizontal="center" vertical="center" textRotation="255" shrinkToFit="1"/>
      <protection locked="0"/>
    </xf>
    <xf numFmtId="0" fontId="40" fillId="0" borderId="0" xfId="0" applyFont="1" applyFill="1"/>
    <xf numFmtId="0" fontId="110" fillId="0" borderId="26" xfId="0" applyFont="1" applyFill="1" applyBorder="1" applyAlignment="1">
      <alignment horizontal="center" vertical="center" shrinkToFit="1"/>
    </xf>
    <xf numFmtId="0" fontId="124" fillId="0" borderId="80" xfId="0" applyFont="1" applyFill="1" applyBorder="1" applyAlignment="1" applyProtection="1">
      <alignment horizontal="center" vertical="center" textRotation="255" shrinkToFit="1"/>
      <protection locked="0"/>
    </xf>
    <xf numFmtId="0" fontId="124" fillId="0" borderId="78" xfId="0" applyFont="1" applyFill="1" applyBorder="1" applyAlignment="1" applyProtection="1">
      <alignment horizontal="center" vertical="center" textRotation="255" shrinkToFit="1"/>
      <protection locked="0"/>
    </xf>
    <xf numFmtId="179" fontId="12" fillId="0" borderId="8" xfId="7" applyNumberFormat="1" applyFont="1" applyFill="1" applyBorder="1" applyAlignment="1" applyProtection="1">
      <alignment vertical="center"/>
      <protection locked="0"/>
    </xf>
    <xf numFmtId="179" fontId="12" fillId="0" borderId="80" xfId="7" applyNumberFormat="1" applyFont="1" applyFill="1" applyBorder="1" applyAlignment="1" applyProtection="1">
      <alignment vertical="center"/>
      <protection locked="0"/>
    </xf>
    <xf numFmtId="179" fontId="12" fillId="0" borderId="6" xfId="7" applyNumberFormat="1" applyFont="1" applyFill="1" applyBorder="1" applyAlignment="1" applyProtection="1">
      <alignment vertical="center"/>
      <protection locked="0"/>
    </xf>
    <xf numFmtId="179" fontId="12" fillId="0" borderId="83" xfId="7" applyNumberFormat="1" applyFont="1" applyFill="1" applyBorder="1" applyAlignment="1" applyProtection="1">
      <alignment vertical="center"/>
      <protection locked="0"/>
    </xf>
    <xf numFmtId="179" fontId="12" fillId="0" borderId="11" xfId="7" applyNumberFormat="1" applyFont="1" applyFill="1" applyBorder="1" applyAlignment="1" applyProtection="1">
      <alignment vertical="center"/>
      <protection locked="0"/>
    </xf>
    <xf numFmtId="179" fontId="12" fillId="0" borderId="89" xfId="7" applyNumberFormat="1" applyFont="1" applyFill="1" applyBorder="1" applyAlignment="1" applyProtection="1">
      <alignment vertical="center"/>
      <protection locked="0"/>
    </xf>
    <xf numFmtId="179" fontId="40" fillId="0" borderId="57" xfId="0" applyNumberFormat="1" applyFont="1" applyFill="1" applyBorder="1"/>
    <xf numFmtId="0" fontId="12" fillId="0" borderId="148" xfId="0" applyFont="1" applyFill="1" applyBorder="1" applyAlignment="1" applyProtection="1">
      <alignment horizontal="center" vertical="center" textRotation="255" shrinkToFit="1"/>
      <protection locked="0"/>
    </xf>
    <xf numFmtId="0" fontId="12" fillId="0" borderId="86" xfId="0" applyFont="1" applyFill="1" applyBorder="1" applyAlignment="1" applyProtection="1">
      <alignment horizontal="center" vertical="center" textRotation="255" shrinkToFit="1"/>
      <protection locked="0"/>
    </xf>
    <xf numFmtId="0" fontId="40" fillId="0" borderId="0" xfId="0" applyFont="1" applyFill="1" applyAlignment="1">
      <alignment vertical="center"/>
    </xf>
    <xf numFmtId="0" fontId="12" fillId="0" borderId="8" xfId="0" applyFont="1" applyFill="1" applyBorder="1" applyAlignment="1" applyProtection="1">
      <alignment horizontal="center" vertical="center" textRotation="255" shrinkToFit="1"/>
      <protection locked="0"/>
    </xf>
    <xf numFmtId="0" fontId="12" fillId="0" borderId="80" xfId="0" applyFont="1" applyFill="1" applyBorder="1" applyAlignment="1" applyProtection="1">
      <alignment horizontal="center" vertical="center" textRotation="255" shrinkToFit="1"/>
      <protection locked="0"/>
    </xf>
    <xf numFmtId="0" fontId="12" fillId="0" borderId="7" xfId="0" applyFont="1" applyFill="1" applyBorder="1" applyAlignment="1" applyProtection="1">
      <alignment horizontal="center" vertical="center" textRotation="255" shrinkToFit="1"/>
      <protection locked="0"/>
    </xf>
    <xf numFmtId="179" fontId="12" fillId="0" borderId="9" xfId="7" applyNumberFormat="1" applyFont="1" applyFill="1" applyBorder="1" applyAlignment="1" applyProtection="1">
      <alignment vertical="center"/>
      <protection locked="0"/>
    </xf>
    <xf numFmtId="179" fontId="12" fillId="0" borderId="7" xfId="7" applyNumberFormat="1" applyFont="1" applyFill="1" applyBorder="1" applyAlignment="1" applyProtection="1">
      <alignment vertical="center"/>
      <protection locked="0"/>
    </xf>
    <xf numFmtId="179" fontId="12" fillId="0" borderId="12" xfId="7" applyNumberFormat="1" applyFont="1" applyFill="1" applyBorder="1" applyAlignment="1" applyProtection="1">
      <alignment vertical="center"/>
      <protection locked="0"/>
    </xf>
    <xf numFmtId="0" fontId="0" fillId="0" borderId="5" xfId="0" applyFill="1" applyBorder="1" applyAlignment="1">
      <alignment vertical="center" textRotation="255"/>
    </xf>
    <xf numFmtId="0" fontId="0" fillId="0" borderId="148" xfId="0" applyFill="1" applyBorder="1" applyAlignment="1">
      <alignment horizontal="center" vertical="center" shrinkToFit="1"/>
    </xf>
    <xf numFmtId="0" fontId="128" fillId="0" borderId="53" xfId="0" applyFont="1" applyFill="1" applyBorder="1" applyAlignment="1">
      <alignment horizontal="left" vertical="center"/>
    </xf>
    <xf numFmtId="0" fontId="126" fillId="0" borderId="54" xfId="0" applyFont="1" applyFill="1" applyBorder="1" applyAlignment="1">
      <alignment horizontal="center" wrapText="1"/>
    </xf>
    <xf numFmtId="0" fontId="0" fillId="0" borderId="4" xfId="0" applyFill="1" applyBorder="1" applyAlignment="1">
      <alignment horizontal="center" vertical="center"/>
    </xf>
    <xf numFmtId="0" fontId="0" fillId="0" borderId="0" xfId="0" applyFill="1" applyAlignment="1">
      <alignment vertical="top"/>
    </xf>
    <xf numFmtId="179" fontId="0" fillId="0" borderId="0" xfId="0" applyNumberFormat="1" applyFill="1" applyAlignment="1">
      <alignment vertical="top"/>
    </xf>
    <xf numFmtId="0" fontId="0" fillId="0" borderId="0" xfId="0" applyFill="1" applyAlignment="1">
      <alignment horizontal="left"/>
    </xf>
    <xf numFmtId="0" fontId="0" fillId="0" borderId="0" xfId="0" applyFill="1" applyAlignment="1">
      <alignment vertical="center"/>
    </xf>
    <xf numFmtId="0" fontId="0" fillId="0" borderId="0" xfId="0" applyFill="1" applyAlignment="1">
      <alignment vertical="center" shrinkToFit="1"/>
    </xf>
    <xf numFmtId="0" fontId="29" fillId="0" borderId="4" xfId="0" applyFont="1" applyFill="1" applyBorder="1" applyAlignment="1">
      <alignment horizontal="center" vertical="center"/>
    </xf>
    <xf numFmtId="0" fontId="25" fillId="0" borderId="116" xfId="0" applyFont="1" applyFill="1" applyBorder="1" applyAlignment="1" applyProtection="1">
      <alignment horizontal="center" vertical="center"/>
      <protection locked="0"/>
    </xf>
    <xf numFmtId="0" fontId="28" fillId="0" borderId="54" xfId="0" applyFont="1" applyFill="1" applyBorder="1" applyAlignment="1">
      <alignment vertical="center"/>
    </xf>
    <xf numFmtId="0" fontId="28" fillId="0" borderId="57" xfId="0" applyFont="1" applyFill="1" applyBorder="1" applyAlignment="1">
      <alignment vertical="center"/>
    </xf>
    <xf numFmtId="0" fontId="28" fillId="0" borderId="116" xfId="0" applyFont="1" applyFill="1" applyBorder="1" applyAlignment="1">
      <alignment horizontal="center" vertical="center"/>
    </xf>
    <xf numFmtId="0" fontId="11" fillId="0" borderId="0" xfId="5" applyFill="1"/>
    <xf numFmtId="49" fontId="0" fillId="0" borderId="2" xfId="5" applyNumberFormat="1" applyFont="1" applyFill="1" applyBorder="1" applyAlignment="1" applyProtection="1">
      <alignment vertical="center"/>
      <protection locked="0"/>
    </xf>
    <xf numFmtId="49" fontId="11" fillId="0" borderId="8" xfId="5" applyNumberFormat="1" applyFill="1" applyBorder="1" applyAlignment="1" applyProtection="1">
      <alignment vertical="center" shrinkToFit="1"/>
      <protection locked="0"/>
    </xf>
    <xf numFmtId="0" fontId="11" fillId="0" borderId="26" xfId="5" applyFill="1" applyBorder="1" applyAlignment="1" applyProtection="1">
      <alignment horizontal="left" vertical="center" wrapText="1"/>
      <protection locked="0"/>
    </xf>
    <xf numFmtId="0" fontId="0" fillId="0" borderId="3" xfId="5" applyFont="1" applyFill="1" applyBorder="1" applyAlignment="1" applyProtection="1">
      <alignment vertical="center" wrapText="1"/>
      <protection locked="0"/>
    </xf>
    <xf numFmtId="14" fontId="11" fillId="0" borderId="3" xfId="5" applyNumberFormat="1" applyFill="1" applyBorder="1" applyAlignment="1" applyProtection="1">
      <alignment vertical="center"/>
      <protection locked="0"/>
    </xf>
    <xf numFmtId="0" fontId="11" fillId="0" borderId="4" xfId="5" applyFill="1" applyBorder="1" applyAlignment="1">
      <alignment horizontal="center" vertical="center"/>
    </xf>
    <xf numFmtId="14" fontId="11" fillId="0" borderId="4" xfId="5" applyNumberFormat="1" applyFill="1" applyBorder="1" applyAlignment="1" applyProtection="1">
      <alignment vertical="center"/>
      <protection locked="0"/>
    </xf>
    <xf numFmtId="0" fontId="11" fillId="0" borderId="2" xfId="5" applyFill="1" applyBorder="1" applyAlignment="1" applyProtection="1">
      <alignment vertical="center"/>
      <protection locked="0"/>
    </xf>
    <xf numFmtId="0" fontId="11" fillId="0" borderId="0" xfId="5" applyFill="1" applyAlignment="1">
      <alignment horizontal="center" vertical="center"/>
    </xf>
    <xf numFmtId="0" fontId="29" fillId="0" borderId="0" xfId="9" applyFill="1" applyAlignment="1">
      <alignment horizontal="center" vertical="center"/>
    </xf>
    <xf numFmtId="49" fontId="0" fillId="0" borderId="26" xfId="5" applyNumberFormat="1" applyFont="1" applyFill="1" applyBorder="1" applyAlignment="1" applyProtection="1">
      <alignment vertical="center"/>
      <protection locked="0"/>
    </xf>
    <xf numFmtId="0" fontId="0" fillId="0" borderId="8" xfId="5" applyFont="1" applyFill="1" applyBorder="1" applyAlignment="1" applyProtection="1">
      <alignment vertical="center" wrapText="1" shrinkToFit="1"/>
      <protection locked="0"/>
    </xf>
    <xf numFmtId="14" fontId="11" fillId="0" borderId="8" xfId="5" applyNumberFormat="1" applyFill="1" applyBorder="1" applyAlignment="1" applyProtection="1">
      <alignment vertical="center"/>
      <protection locked="0"/>
    </xf>
    <xf numFmtId="0" fontId="11" fillId="0" borderId="5" xfId="5" applyFill="1" applyBorder="1" applyAlignment="1">
      <alignment horizontal="center" vertical="center"/>
    </xf>
    <xf numFmtId="14" fontId="11" fillId="0" borderId="5" xfId="5" applyNumberFormat="1" applyFill="1" applyBorder="1" applyAlignment="1" applyProtection="1">
      <alignment vertical="center"/>
      <protection locked="0"/>
    </xf>
    <xf numFmtId="0" fontId="11" fillId="0" borderId="26" xfId="5" applyFill="1" applyBorder="1" applyAlignment="1" applyProtection="1">
      <alignment vertical="center"/>
      <protection locked="0"/>
    </xf>
    <xf numFmtId="0" fontId="30" fillId="0" borderId="2" xfId="10" applyFont="1" applyFill="1" applyBorder="1" applyAlignment="1" applyProtection="1">
      <alignment horizontal="center" vertical="center"/>
      <protection locked="0"/>
    </xf>
    <xf numFmtId="0" fontId="29" fillId="0" borderId="4" xfId="0" applyFont="1" applyFill="1" applyBorder="1" applyAlignment="1" applyProtection="1">
      <alignment horizontal="center" vertical="center"/>
      <protection locked="0"/>
    </xf>
    <xf numFmtId="0" fontId="138" fillId="0" borderId="0" xfId="4" applyFont="1" applyAlignment="1">
      <alignment horizontal="left" vertical="center" shrinkToFit="1"/>
    </xf>
    <xf numFmtId="0" fontId="144" fillId="0" borderId="0" xfId="3" applyFont="1" applyAlignment="1">
      <alignment horizontal="center" vertical="center"/>
    </xf>
    <xf numFmtId="0" fontId="10" fillId="0" borderId="1" xfId="3" applyFont="1" applyBorder="1" applyAlignment="1">
      <alignment horizontal="left" vertical="center"/>
    </xf>
    <xf numFmtId="58" fontId="10" fillId="0" borderId="1" xfId="3" applyNumberFormat="1" applyFont="1" applyBorder="1" applyAlignment="1">
      <alignment horizontal="left" vertical="center"/>
    </xf>
    <xf numFmtId="0" fontId="33" fillId="2" borderId="3" xfId="4" applyFont="1" applyFill="1" applyBorder="1" applyAlignment="1">
      <alignment horizontal="center" vertical="center"/>
    </xf>
    <xf numFmtId="0" fontId="33" fillId="2" borderId="4" xfId="4" applyFont="1" applyFill="1" applyBorder="1" applyAlignment="1">
      <alignment horizontal="center" vertical="center"/>
    </xf>
    <xf numFmtId="0" fontId="33" fillId="0" borderId="3" xfId="4" applyFont="1" applyBorder="1" applyAlignment="1">
      <alignment horizontal="left" vertical="center"/>
    </xf>
    <xf numFmtId="0" fontId="33" fillId="0" borderId="4" xfId="4" applyFont="1" applyBorder="1" applyAlignment="1">
      <alignment horizontal="left" vertical="center"/>
    </xf>
    <xf numFmtId="0" fontId="33" fillId="0" borderId="10" xfId="4" applyFont="1" applyBorder="1" applyAlignment="1">
      <alignment horizontal="left" vertical="center"/>
    </xf>
    <xf numFmtId="0" fontId="134" fillId="0" borderId="3" xfId="4" applyFont="1" applyBorder="1" applyAlignment="1">
      <alignment horizontal="left" vertical="center" wrapText="1"/>
    </xf>
    <xf numFmtId="0" fontId="134" fillId="0" borderId="4" xfId="4" applyFont="1" applyBorder="1" applyAlignment="1">
      <alignment horizontal="left" vertical="center" wrapText="1"/>
    </xf>
    <xf numFmtId="0" fontId="134" fillId="0" borderId="10" xfId="4" applyFont="1" applyBorder="1" applyAlignment="1">
      <alignment horizontal="left" vertical="center" wrapText="1"/>
    </xf>
    <xf numFmtId="0" fontId="134" fillId="0" borderId="3" xfId="4" applyFont="1" applyBorder="1" applyAlignment="1">
      <alignment horizontal="left" vertical="top" wrapText="1"/>
    </xf>
    <xf numFmtId="0" fontId="134" fillId="0" borderId="4" xfId="4" applyFont="1" applyBorder="1" applyAlignment="1">
      <alignment horizontal="left" vertical="top"/>
    </xf>
    <xf numFmtId="0" fontId="134" fillId="0" borderId="3" xfId="4" applyFont="1" applyBorder="1" applyAlignment="1">
      <alignment horizontal="left" vertical="center"/>
    </xf>
    <xf numFmtId="0" fontId="134" fillId="0" borderId="4" xfId="4" applyFont="1" applyBorder="1" applyAlignment="1">
      <alignment horizontal="left" vertical="center"/>
    </xf>
    <xf numFmtId="0" fontId="138" fillId="0" borderId="5" xfId="4" applyFont="1" applyBorder="1" applyAlignment="1">
      <alignment horizontal="left" vertical="center"/>
    </xf>
    <xf numFmtId="0" fontId="33" fillId="0" borderId="3" xfId="4" applyFont="1" applyBorder="1" applyAlignment="1">
      <alignment horizontal="left" vertical="center" wrapText="1"/>
    </xf>
    <xf numFmtId="0" fontId="33" fillId="0" borderId="4" xfId="4" applyFont="1" applyBorder="1" applyAlignment="1">
      <alignment horizontal="left" vertical="center" wrapText="1"/>
    </xf>
    <xf numFmtId="0" fontId="33" fillId="9" borderId="3" xfId="4" applyFont="1" applyFill="1" applyBorder="1" applyAlignment="1">
      <alignment horizontal="left" vertical="center" wrapText="1"/>
    </xf>
    <xf numFmtId="0" fontId="33" fillId="9" borderId="4" xfId="4" applyFont="1" applyFill="1" applyBorder="1" applyAlignment="1">
      <alignment horizontal="left" vertical="center" wrapText="1"/>
    </xf>
    <xf numFmtId="0" fontId="33" fillId="9" borderId="10" xfId="4" applyFont="1" applyFill="1" applyBorder="1" applyAlignment="1">
      <alignment horizontal="left" vertical="center" wrapText="1"/>
    </xf>
    <xf numFmtId="0" fontId="33" fillId="9" borderId="3" xfId="4" applyFont="1" applyFill="1" applyBorder="1" applyAlignment="1">
      <alignment horizontal="left" vertical="center"/>
    </xf>
    <xf numFmtId="0" fontId="33" fillId="9" borderId="4" xfId="4" applyFont="1" applyFill="1" applyBorder="1" applyAlignment="1">
      <alignment horizontal="left" vertical="center"/>
    </xf>
    <xf numFmtId="38" fontId="33" fillId="9" borderId="3" xfId="1" applyFont="1" applyFill="1" applyBorder="1" applyAlignment="1">
      <alignment horizontal="left" vertical="center"/>
    </xf>
    <xf numFmtId="38" fontId="33" fillId="9" borderId="4" xfId="1" applyFont="1" applyFill="1" applyBorder="1" applyAlignment="1">
      <alignment horizontal="left" vertical="center"/>
    </xf>
    <xf numFmtId="38" fontId="33" fillId="9" borderId="10" xfId="1" applyFont="1" applyFill="1" applyBorder="1" applyAlignment="1">
      <alignment horizontal="left" vertical="center"/>
    </xf>
    <xf numFmtId="0" fontId="33" fillId="9" borderId="10" xfId="4" applyFont="1" applyFill="1" applyBorder="1" applyAlignment="1">
      <alignment horizontal="left" vertical="center"/>
    </xf>
    <xf numFmtId="0" fontId="16" fillId="0" borderId="0" xfId="0" applyFont="1" applyAlignment="1">
      <alignment horizontal="center" vertical="center"/>
    </xf>
    <xf numFmtId="58" fontId="16" fillId="0" borderId="0" xfId="0" applyNumberFormat="1" applyFont="1" applyAlignment="1" applyProtection="1">
      <alignment horizontal="distributed" vertical="center" indent="2" shrinkToFit="1"/>
      <protection locked="0"/>
    </xf>
    <xf numFmtId="0" fontId="19" fillId="0" borderId="0" xfId="0" applyFont="1" applyAlignment="1">
      <alignment vertical="center"/>
    </xf>
    <xf numFmtId="0" fontId="18" fillId="0" borderId="0" xfId="0" applyFont="1" applyAlignment="1" applyProtection="1">
      <alignment horizontal="left" vertical="center" shrinkToFit="1"/>
      <protection locked="0"/>
    </xf>
    <xf numFmtId="0" fontId="0" fillId="0" borderId="0" xfId="0" applyAlignment="1" applyProtection="1">
      <alignment horizontal="left" vertical="center" shrinkToFit="1"/>
      <protection locked="0"/>
    </xf>
    <xf numFmtId="0" fontId="18" fillId="0" borderId="0" xfId="0" applyFont="1" applyAlignment="1" applyProtection="1">
      <alignment horizontal="left" vertical="center"/>
      <protection locked="0"/>
    </xf>
    <xf numFmtId="0" fontId="22" fillId="0" borderId="0" xfId="0" applyFont="1" applyAlignment="1">
      <alignment horizontal="center" vertical="center"/>
    </xf>
    <xf numFmtId="0" fontId="22" fillId="0" borderId="0" xfId="0" applyFont="1" applyAlignment="1">
      <alignment horizontal="center" vertical="center" wrapText="1"/>
    </xf>
    <xf numFmtId="0" fontId="16" fillId="0" borderId="0" xfId="0" applyFont="1" applyAlignment="1">
      <alignment horizontal="left" vertical="center" wrapText="1"/>
    </xf>
    <xf numFmtId="0" fontId="16" fillId="0" borderId="0" xfId="0" applyFont="1" applyAlignment="1">
      <alignment vertical="center"/>
    </xf>
    <xf numFmtId="0" fontId="24" fillId="0" borderId="0" xfId="0" applyFont="1" applyAlignment="1">
      <alignment vertical="center"/>
    </xf>
    <xf numFmtId="0" fontId="0" fillId="0" borderId="0" xfId="0" applyAlignment="1">
      <alignment vertical="center"/>
    </xf>
    <xf numFmtId="0" fontId="23" fillId="0" borderId="0" xfId="0" applyFont="1" applyAlignment="1">
      <alignment horizontal="left" vertical="center"/>
    </xf>
    <xf numFmtId="0" fontId="20" fillId="0" borderId="6" xfId="0" applyFont="1" applyBorder="1" applyAlignment="1">
      <alignment horizontal="left" vertical="center" wrapText="1"/>
    </xf>
    <xf numFmtId="0" fontId="20" fillId="0" borderId="0" xfId="0" applyFont="1" applyAlignment="1">
      <alignment horizontal="left" vertical="center" wrapText="1"/>
    </xf>
    <xf numFmtId="0" fontId="20" fillId="0" borderId="6" xfId="0" applyFont="1" applyBorder="1" applyAlignment="1">
      <alignment horizontal="left" vertical="center" shrinkToFit="1"/>
    </xf>
    <xf numFmtId="0" fontId="20" fillId="0" borderId="0" xfId="0" applyFont="1" applyAlignment="1">
      <alignment horizontal="left" vertical="center" shrinkToFit="1"/>
    </xf>
    <xf numFmtId="0" fontId="20" fillId="0" borderId="7" xfId="0" applyFont="1" applyBorder="1" applyAlignment="1">
      <alignment horizontal="left" vertical="center" shrinkToFit="1"/>
    </xf>
    <xf numFmtId="0" fontId="20" fillId="0" borderId="6" xfId="0" applyFont="1" applyBorder="1" applyAlignment="1">
      <alignment horizontal="left" vertical="center"/>
    </xf>
    <xf numFmtId="0" fontId="20" fillId="0" borderId="0" xfId="0" applyFont="1" applyAlignment="1">
      <alignment horizontal="left" vertical="center"/>
    </xf>
    <xf numFmtId="0" fontId="18" fillId="0" borderId="1" xfId="0" applyFont="1" applyBorder="1" applyAlignment="1" applyProtection="1">
      <alignment horizontal="left" vertical="center" shrinkToFit="1"/>
      <protection locked="0"/>
    </xf>
    <xf numFmtId="0" fontId="20" fillId="0" borderId="0" xfId="0" applyFont="1" applyAlignment="1" applyProtection="1">
      <alignment horizontal="left" vertical="center" shrinkToFit="1"/>
      <protection locked="0"/>
    </xf>
    <xf numFmtId="0" fontId="24" fillId="0" borderId="0" xfId="0" applyFont="1" applyAlignment="1">
      <alignment horizontal="right" vertical="center"/>
    </xf>
    <xf numFmtId="0" fontId="16" fillId="0" borderId="0" xfId="0" applyFont="1" applyAlignment="1">
      <alignment horizontal="left" vertical="center" shrinkToFit="1"/>
    </xf>
    <xf numFmtId="0" fontId="16" fillId="0" borderId="0" xfId="0" applyFont="1" applyAlignment="1">
      <alignment horizontal="left" vertical="top" wrapText="1"/>
    </xf>
    <xf numFmtId="0" fontId="16" fillId="0" borderId="1" xfId="0" applyFont="1" applyBorder="1" applyAlignment="1" applyProtection="1">
      <alignment horizontal="left" vertical="center" shrinkToFit="1"/>
      <protection locked="0"/>
    </xf>
    <xf numFmtId="58" fontId="16" fillId="0" borderId="1" xfId="0" applyNumberFormat="1" applyFont="1" applyBorder="1" applyAlignment="1" applyProtection="1">
      <alignment horizontal="center" vertical="center"/>
      <protection locked="0"/>
    </xf>
    <xf numFmtId="58" fontId="16" fillId="0" borderId="4" xfId="0" applyNumberFormat="1" applyFont="1" applyBorder="1" applyAlignment="1" applyProtection="1">
      <alignment horizontal="center" vertical="center"/>
      <protection locked="0"/>
    </xf>
    <xf numFmtId="0" fontId="16" fillId="0" borderId="0" xfId="0" applyFont="1" applyAlignment="1">
      <alignment horizontal="left" vertical="center"/>
    </xf>
    <xf numFmtId="0" fontId="18" fillId="0" borderId="5" xfId="0" applyFont="1" applyBorder="1" applyAlignment="1" applyProtection="1">
      <alignment horizontal="center" vertical="center" shrinkToFit="1"/>
      <protection locked="0"/>
    </xf>
    <xf numFmtId="0" fontId="0" fillId="0" borderId="1" xfId="0" applyBorder="1" applyProtection="1">
      <protection locked="0"/>
    </xf>
    <xf numFmtId="0" fontId="18" fillId="0" borderId="5" xfId="0" applyFont="1" applyBorder="1" applyAlignment="1" applyProtection="1">
      <alignment horizontal="left" vertical="center" shrinkToFit="1"/>
      <protection locked="0"/>
    </xf>
    <xf numFmtId="0" fontId="18" fillId="0" borderId="0" xfId="0" applyFont="1" applyAlignment="1">
      <alignment vertical="top" wrapText="1"/>
    </xf>
    <xf numFmtId="0" fontId="18" fillId="0" borderId="0" xfId="0" applyFont="1" applyAlignment="1">
      <alignment vertical="top"/>
    </xf>
    <xf numFmtId="0" fontId="0" fillId="0" borderId="0" xfId="0" applyAlignment="1">
      <alignment vertical="top"/>
    </xf>
    <xf numFmtId="0" fontId="16" fillId="0" borderId="8" xfId="0" applyFont="1" applyBorder="1" applyAlignment="1">
      <alignment horizontal="distributed" vertical="center" wrapText="1"/>
    </xf>
    <xf numFmtId="0" fontId="25" fillId="0" borderId="9" xfId="0" applyFont="1" applyBorder="1" applyAlignment="1">
      <alignment horizontal="distributed" vertical="center"/>
    </xf>
    <xf numFmtId="0" fontId="25" fillId="0" borderId="11" xfId="0" applyFont="1" applyBorder="1" applyAlignment="1">
      <alignment horizontal="distributed" vertical="center"/>
    </xf>
    <xf numFmtId="0" fontId="25" fillId="0" borderId="12" xfId="0" applyFont="1" applyBorder="1" applyAlignment="1">
      <alignment horizontal="distributed" vertical="center"/>
    </xf>
    <xf numFmtId="0" fontId="18" fillId="0" borderId="3" xfId="0" applyFont="1" applyBorder="1" applyAlignment="1">
      <alignment horizontal="center" vertical="center" wrapText="1"/>
    </xf>
    <xf numFmtId="0" fontId="18" fillId="0" borderId="4" xfId="0" applyFont="1" applyBorder="1" applyAlignment="1">
      <alignment horizontal="center" vertical="center" wrapText="1"/>
    </xf>
    <xf numFmtId="0" fontId="18" fillId="0" borderId="10" xfId="0" applyFont="1" applyBorder="1" applyAlignment="1">
      <alignment horizontal="center" vertical="center" wrapText="1"/>
    </xf>
    <xf numFmtId="0" fontId="16" fillId="0" borderId="3" xfId="0" applyFont="1" applyBorder="1" applyAlignment="1">
      <alignment horizontal="center" vertical="center" wrapText="1"/>
    </xf>
    <xf numFmtId="0" fontId="16" fillId="0" borderId="4" xfId="0" applyFont="1" applyBorder="1" applyAlignment="1">
      <alignment horizontal="center" vertical="center" wrapText="1"/>
    </xf>
    <xf numFmtId="0" fontId="16" fillId="0" borderId="10" xfId="0" applyFont="1" applyBorder="1" applyAlignment="1">
      <alignment horizontal="center" vertical="center" wrapText="1"/>
    </xf>
    <xf numFmtId="0" fontId="25" fillId="0" borderId="3" xfId="0" applyFont="1" applyBorder="1" applyAlignment="1" applyProtection="1">
      <alignment horizontal="center" vertical="center"/>
      <protection locked="0"/>
    </xf>
    <xf numFmtId="0" fontId="25" fillId="0" borderId="4" xfId="0" applyFont="1" applyBorder="1" applyAlignment="1" applyProtection="1">
      <alignment horizontal="center" vertical="center"/>
      <protection locked="0"/>
    </xf>
    <xf numFmtId="0" fontId="25" fillId="0" borderId="10" xfId="0" applyFont="1" applyBorder="1" applyAlignment="1" applyProtection="1">
      <alignment horizontal="center" vertical="center"/>
      <protection locked="0"/>
    </xf>
    <xf numFmtId="0" fontId="16" fillId="0" borderId="3" xfId="0" applyFont="1" applyBorder="1" applyAlignment="1" applyProtection="1">
      <alignment horizontal="right" vertical="center"/>
      <protection locked="0"/>
    </xf>
    <xf numFmtId="0" fontId="16" fillId="0" borderId="4" xfId="0" applyFont="1" applyBorder="1" applyAlignment="1" applyProtection="1">
      <alignment horizontal="right" vertical="center"/>
      <protection locked="0"/>
    </xf>
    <xf numFmtId="0" fontId="16" fillId="0" borderId="10" xfId="0" applyFont="1" applyBorder="1" applyAlignment="1" applyProtection="1">
      <alignment horizontal="right" vertical="center"/>
      <protection locked="0"/>
    </xf>
    <xf numFmtId="0" fontId="18" fillId="0" borderId="3" xfId="0" applyFont="1" applyBorder="1" applyAlignment="1" applyProtection="1">
      <alignment horizontal="left" vertical="center"/>
      <protection locked="0"/>
    </xf>
    <xf numFmtId="0" fontId="18" fillId="0" borderId="4" xfId="0" applyFont="1" applyBorder="1" applyAlignment="1" applyProtection="1">
      <alignment horizontal="left" vertical="center"/>
      <protection locked="0"/>
    </xf>
    <xf numFmtId="0" fontId="0" fillId="0" borderId="4" xfId="0" applyBorder="1" applyAlignment="1" applyProtection="1">
      <alignment horizontal="left" vertical="center"/>
      <protection locked="0"/>
    </xf>
    <xf numFmtId="0" fontId="0" fillId="0" borderId="10" xfId="0" applyBorder="1" applyAlignment="1" applyProtection="1">
      <alignment horizontal="left" vertical="center"/>
      <protection locked="0"/>
    </xf>
    <xf numFmtId="1" fontId="18" fillId="0" borderId="1" xfId="0" applyNumberFormat="1" applyFont="1" applyBorder="1" applyAlignment="1" applyProtection="1">
      <alignment horizontal="center" vertical="center" shrinkToFit="1"/>
      <protection locked="0"/>
    </xf>
    <xf numFmtId="0" fontId="83" fillId="0" borderId="0" xfId="0" applyFont="1" applyAlignment="1">
      <alignment horizontal="center" vertical="center"/>
    </xf>
    <xf numFmtId="58" fontId="83" fillId="0" borderId="1" xfId="0" applyNumberFormat="1" applyFont="1" applyBorder="1" applyAlignment="1">
      <alignment horizontal="center" vertical="center" shrinkToFit="1"/>
    </xf>
    <xf numFmtId="0" fontId="82" fillId="0" borderId="0" xfId="0" applyFont="1" applyAlignment="1">
      <alignment horizontal="left" vertical="center" shrinkToFit="1"/>
    </xf>
    <xf numFmtId="0" fontId="83" fillId="0" borderId="0" xfId="0" applyFont="1" applyAlignment="1">
      <alignment horizontal="center" vertical="center" shrinkToFit="1"/>
    </xf>
    <xf numFmtId="0" fontId="83" fillId="0" borderId="0" xfId="0" applyFont="1" applyAlignment="1">
      <alignment horizontal="left" vertical="center" wrapText="1"/>
    </xf>
    <xf numFmtId="58" fontId="83" fillId="0" borderId="0" xfId="0" applyNumberFormat="1" applyFont="1" applyAlignment="1">
      <alignment horizontal="center" vertical="center" shrinkToFit="1"/>
    </xf>
    <xf numFmtId="0" fontId="82" fillId="0" borderId="0" xfId="0" applyFont="1" applyAlignment="1">
      <alignment horizontal="center" vertical="center" shrinkToFit="1"/>
    </xf>
    <xf numFmtId="0" fontId="82" fillId="0" borderId="1" xfId="0" applyFont="1" applyBorder="1" applyAlignment="1">
      <alignment horizontal="center" vertical="center" shrinkToFit="1"/>
    </xf>
    <xf numFmtId="49" fontId="7" fillId="3" borderId="0" xfId="0" applyNumberFormat="1" applyFont="1" applyFill="1" applyAlignment="1">
      <alignment vertical="center"/>
    </xf>
    <xf numFmtId="49" fontId="7" fillId="0" borderId="0" xfId="0" applyNumberFormat="1" applyFont="1" applyAlignment="1">
      <alignment vertical="center"/>
    </xf>
    <xf numFmtId="0" fontId="83" fillId="0" borderId="0" xfId="0" applyFont="1" applyAlignment="1">
      <alignment horizontal="left" vertical="center"/>
    </xf>
    <xf numFmtId="0" fontId="17" fillId="0" borderId="0" xfId="0" applyFont="1" applyAlignment="1">
      <alignment horizontal="right" vertical="top"/>
    </xf>
    <xf numFmtId="0" fontId="33" fillId="0" borderId="0" xfId="0" applyFont="1" applyAlignment="1">
      <alignment horizontal="center"/>
    </xf>
    <xf numFmtId="0" fontId="17" fillId="0" borderId="1" xfId="0" applyFont="1" applyBorder="1" applyAlignment="1">
      <alignment horizontal="right"/>
    </xf>
    <xf numFmtId="0" fontId="17" fillId="0" borderId="1" xfId="0" applyFont="1" applyBorder="1" applyAlignment="1">
      <alignment horizontal="left" shrinkToFit="1"/>
    </xf>
    <xf numFmtId="0" fontId="17" fillId="0" borderId="1" xfId="0" applyFont="1" applyBorder="1" applyAlignment="1">
      <alignment horizontal="center"/>
    </xf>
    <xf numFmtId="0" fontId="17" fillId="0" borderId="1" xfId="0" applyFont="1" applyBorder="1" applyAlignment="1" applyProtection="1">
      <alignment horizontal="left" shrinkToFit="1"/>
      <protection locked="0"/>
    </xf>
    <xf numFmtId="0" fontId="0" fillId="0" borderId="11" xfId="0" applyBorder="1" applyAlignment="1">
      <alignment horizontal="left" vertical="center"/>
    </xf>
    <xf numFmtId="0" fontId="0" fillId="0" borderId="1" xfId="0" applyBorder="1" applyAlignment="1">
      <alignment horizontal="left" vertical="center"/>
    </xf>
    <xf numFmtId="0" fontId="29" fillId="0" borderId="27" xfId="0" applyFont="1" applyBorder="1" applyAlignment="1">
      <alignment horizontal="center" vertical="center"/>
    </xf>
    <xf numFmtId="0" fontId="28" fillId="0" borderId="6" xfId="0" applyFont="1" applyBorder="1" applyAlignment="1">
      <alignment horizontal="left" vertical="center" indent="1"/>
    </xf>
    <xf numFmtId="0" fontId="28" fillId="0" borderId="7" xfId="0" applyFont="1" applyBorder="1" applyAlignment="1">
      <alignment horizontal="left" vertical="center" indent="1"/>
    </xf>
    <xf numFmtId="0" fontId="29" fillId="0" borderId="6" xfId="0" applyFont="1" applyBorder="1" applyAlignment="1">
      <alignment horizontal="left" vertical="center"/>
    </xf>
    <xf numFmtId="0" fontId="29" fillId="0" borderId="0" xfId="0" applyFont="1" applyAlignment="1">
      <alignment horizontal="left" vertical="center"/>
    </xf>
    <xf numFmtId="0" fontId="29" fillId="0" borderId="7" xfId="0" applyFont="1" applyBorder="1" applyAlignment="1">
      <alignment horizontal="left" vertical="center"/>
    </xf>
    <xf numFmtId="0" fontId="29" fillId="0" borderId="11" xfId="0" applyFont="1" applyBorder="1" applyAlignment="1">
      <alignment horizontal="left" vertical="center"/>
    </xf>
    <xf numFmtId="0" fontId="29" fillId="0" borderId="1" xfId="0" applyFont="1" applyBorder="1" applyAlignment="1">
      <alignment horizontal="left" vertical="center"/>
    </xf>
    <xf numFmtId="0" fontId="17" fillId="0" borderId="1" xfId="0" applyFont="1" applyBorder="1"/>
    <xf numFmtId="0" fontId="0" fillId="0" borderId="24" xfId="0" applyBorder="1"/>
    <xf numFmtId="0" fontId="0" fillId="0" borderId="25" xfId="0" applyBorder="1"/>
    <xf numFmtId="0" fontId="17" fillId="0" borderId="3" xfId="0" applyFont="1" applyBorder="1" applyAlignment="1">
      <alignment horizontal="center" vertical="center"/>
    </xf>
    <xf numFmtId="0" fontId="0" fillId="0" borderId="10" xfId="0" applyBorder="1" applyAlignment="1">
      <alignment horizontal="center" vertical="center"/>
    </xf>
    <xf numFmtId="0" fontId="17" fillId="0" borderId="4" xfId="0" applyFont="1" applyBorder="1" applyAlignment="1">
      <alignment horizontal="center" vertical="center"/>
    </xf>
    <xf numFmtId="0" fontId="29" fillId="0" borderId="26" xfId="0" applyFont="1" applyBorder="1" applyAlignment="1">
      <alignment horizontal="center" vertical="center" textRotation="255"/>
    </xf>
    <xf numFmtId="0" fontId="29" fillId="0" borderId="27" xfId="0" applyFont="1" applyBorder="1" applyAlignment="1">
      <alignment horizontal="center" vertical="center" textRotation="255"/>
    </xf>
    <xf numFmtId="0" fontId="29" fillId="0" borderId="28" xfId="0" applyFont="1" applyBorder="1" applyAlignment="1">
      <alignment horizontal="center" vertical="center" textRotation="255"/>
    </xf>
    <xf numFmtId="0" fontId="28" fillId="0" borderId="3" xfId="0" applyFont="1" applyBorder="1" applyAlignment="1">
      <alignment horizontal="left" vertical="center" indent="1"/>
    </xf>
    <xf numFmtId="0" fontId="29" fillId="0" borderId="10" xfId="0" applyFont="1" applyBorder="1" applyAlignment="1">
      <alignment horizontal="left" vertical="center" indent="1"/>
    </xf>
    <xf numFmtId="0" fontId="29" fillId="0" borderId="3" xfId="0" applyFont="1" applyBorder="1" applyAlignment="1">
      <alignment horizontal="left" vertical="center" indent="1"/>
    </xf>
    <xf numFmtId="0" fontId="0" fillId="0" borderId="4" xfId="0" applyBorder="1" applyAlignment="1">
      <alignment horizontal="left" vertical="center" indent="1"/>
    </xf>
    <xf numFmtId="0" fontId="29" fillId="0" borderId="26" xfId="0" applyFont="1" applyBorder="1" applyAlignment="1">
      <alignment horizontal="center" vertical="center"/>
    </xf>
    <xf numFmtId="0" fontId="29" fillId="0" borderId="28" xfId="0" applyFont="1" applyBorder="1" applyAlignment="1">
      <alignment horizontal="center" vertical="center"/>
    </xf>
    <xf numFmtId="0" fontId="28" fillId="0" borderId="8" xfId="0" applyFont="1" applyBorder="1" applyAlignment="1">
      <alignment horizontal="left" vertical="center" indent="1"/>
    </xf>
    <xf numFmtId="0" fontId="28" fillId="0" borderId="9" xfId="0" applyFont="1" applyBorder="1" applyAlignment="1">
      <alignment horizontal="left" vertical="center" indent="1"/>
    </xf>
    <xf numFmtId="0" fontId="28" fillId="0" borderId="11" xfId="0" applyFont="1" applyBorder="1" applyAlignment="1">
      <alignment horizontal="left" vertical="center" indent="1"/>
    </xf>
    <xf numFmtId="0" fontId="28" fillId="0" borderId="12" xfId="0" applyFont="1" applyBorder="1" applyAlignment="1">
      <alignment horizontal="left" vertical="center" indent="1"/>
    </xf>
    <xf numFmtId="0" fontId="29" fillId="0" borderId="8" xfId="0" applyFont="1" applyBorder="1" applyAlignment="1">
      <alignment horizontal="left" vertical="center"/>
    </xf>
    <xf numFmtId="0" fontId="29" fillId="0" borderId="5" xfId="0" applyFont="1" applyBorder="1" applyAlignment="1">
      <alignment horizontal="left" vertical="center"/>
    </xf>
    <xf numFmtId="2" fontId="29" fillId="0" borderId="4" xfId="0" applyNumberFormat="1" applyFont="1" applyBorder="1" applyAlignment="1">
      <alignment vertical="center" shrinkToFit="1"/>
    </xf>
    <xf numFmtId="0" fontId="29" fillId="0" borderId="4" xfId="0" applyFont="1" applyBorder="1" applyAlignment="1">
      <alignment horizontal="left" vertical="center" shrinkToFit="1"/>
    </xf>
    <xf numFmtId="0" fontId="29" fillId="0" borderId="10" xfId="0" applyFont="1" applyBorder="1" applyAlignment="1">
      <alignment horizontal="left" vertical="center" shrinkToFit="1"/>
    </xf>
    <xf numFmtId="0" fontId="29" fillId="0" borderId="3" xfId="0" applyFont="1" applyBorder="1" applyAlignment="1">
      <alignment horizontal="left" vertical="center" shrinkToFit="1"/>
    </xf>
    <xf numFmtId="2" fontId="29" fillId="0" borderId="4" xfId="0" applyNumberFormat="1" applyFont="1" applyBorder="1" applyAlignment="1" applyProtection="1">
      <alignment vertical="center" shrinkToFit="1"/>
      <protection locked="0"/>
    </xf>
    <xf numFmtId="0" fontId="29" fillId="0" borderId="4" xfId="0" applyFont="1" applyBorder="1" applyAlignment="1">
      <alignment horizontal="center" vertical="center"/>
    </xf>
    <xf numFmtId="0" fontId="28" fillId="0" borderId="8" xfId="0" applyFont="1" applyBorder="1" applyAlignment="1">
      <alignment horizontal="left" vertical="center" wrapText="1"/>
    </xf>
    <xf numFmtId="0" fontId="28" fillId="0" borderId="9" xfId="0" applyFont="1" applyBorder="1" applyAlignment="1">
      <alignment horizontal="left" vertical="center" wrapText="1"/>
    </xf>
    <xf numFmtId="0" fontId="28" fillId="0" borderId="11" xfId="0" applyFont="1" applyBorder="1" applyAlignment="1">
      <alignment horizontal="left" vertical="center" wrapText="1"/>
    </xf>
    <xf numFmtId="0" fontId="28" fillId="0" borderId="12" xfId="0" applyFont="1" applyBorder="1" applyAlignment="1">
      <alignment horizontal="left" vertical="center" wrapText="1"/>
    </xf>
    <xf numFmtId="0" fontId="29" fillId="0" borderId="5" xfId="0" applyFont="1" applyBorder="1" applyAlignment="1">
      <alignment horizontal="left" vertical="center" wrapText="1"/>
    </xf>
    <xf numFmtId="0" fontId="29" fillId="0" borderId="3" xfId="0" applyFont="1" applyBorder="1" applyAlignment="1">
      <alignment horizontal="left" vertical="center"/>
    </xf>
    <xf numFmtId="0" fontId="29" fillId="0" borderId="4" xfId="0" applyFont="1" applyBorder="1" applyAlignment="1">
      <alignment horizontal="left" vertical="center"/>
    </xf>
    <xf numFmtId="0" fontId="0" fillId="0" borderId="27" xfId="0" applyBorder="1"/>
    <xf numFmtId="0" fontId="0" fillId="0" borderId="28" xfId="0" applyBorder="1"/>
    <xf numFmtId="0" fontId="28" fillId="0" borderId="8" xfId="0" applyFont="1" applyBorder="1" applyAlignment="1">
      <alignment horizontal="left" vertical="center" wrapText="1" indent="1"/>
    </xf>
    <xf numFmtId="0" fontId="28" fillId="0" borderId="9" xfId="0" applyFont="1" applyBorder="1" applyAlignment="1">
      <alignment horizontal="left" vertical="center" wrapText="1" inden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11" xfId="0" applyFont="1" applyBorder="1" applyAlignment="1">
      <alignment horizontal="left" vertical="center" wrapText="1" indent="1"/>
    </xf>
    <xf numFmtId="0" fontId="28" fillId="0" borderId="12" xfId="0" applyFont="1" applyBorder="1" applyAlignment="1">
      <alignment horizontal="left" vertical="center" wrapText="1" indent="1"/>
    </xf>
    <xf numFmtId="0" fontId="29" fillId="0" borderId="8" xfId="0" applyFont="1" applyBorder="1" applyAlignment="1">
      <alignment horizontal="center" vertical="center"/>
    </xf>
    <xf numFmtId="0" fontId="29" fillId="0" borderId="5" xfId="0" applyFont="1" applyBorder="1" applyAlignment="1">
      <alignment horizontal="center" vertical="center"/>
    </xf>
    <xf numFmtId="0" fontId="29" fillId="0" borderId="5" xfId="0" applyFont="1" applyBorder="1" applyAlignment="1" applyProtection="1">
      <alignment horizontal="left" vertical="center" shrinkToFit="1"/>
      <protection locked="0"/>
    </xf>
    <xf numFmtId="0" fontId="0" fillId="0" borderId="5" xfId="0" applyBorder="1" applyAlignment="1">
      <alignment horizontal="left" vertical="center"/>
    </xf>
    <xf numFmtId="0" fontId="0" fillId="0" borderId="5" xfId="0" applyBorder="1" applyAlignment="1">
      <alignment horizontal="right" vertical="center"/>
    </xf>
    <xf numFmtId="0" fontId="29" fillId="0" borderId="0" xfId="0" applyFont="1" applyAlignment="1" applyProtection="1">
      <alignment horizontal="left" vertical="center" shrinkToFit="1"/>
      <protection locked="0"/>
    </xf>
    <xf numFmtId="0" fontId="0" fillId="0" borderId="0" xfId="0" applyAlignment="1">
      <alignment horizontal="left" vertical="center"/>
    </xf>
    <xf numFmtId="0" fontId="0" fillId="0" borderId="0" xfId="0" applyAlignment="1">
      <alignment horizontal="right" vertical="center"/>
    </xf>
    <xf numFmtId="0" fontId="29" fillId="0" borderId="1" xfId="0" applyFont="1" applyBorder="1" applyAlignment="1" applyProtection="1">
      <alignment horizontal="left" vertical="center" shrinkToFit="1"/>
      <protection locked="0"/>
    </xf>
    <xf numFmtId="0" fontId="0" fillId="0" borderId="1" xfId="0" applyBorder="1" applyAlignment="1">
      <alignment horizontal="right" vertical="center"/>
    </xf>
    <xf numFmtId="0" fontId="29" fillId="0" borderId="3" xfId="0" applyFont="1" applyBorder="1" applyAlignment="1">
      <alignment horizontal="center" vertical="center" shrinkToFit="1"/>
    </xf>
    <xf numFmtId="0" fontId="29" fillId="0" borderId="10" xfId="0" applyFont="1" applyBorder="1" applyAlignment="1">
      <alignment horizontal="center" vertical="center" shrinkToFit="1"/>
    </xf>
    <xf numFmtId="0" fontId="29" fillId="0" borderId="4" xfId="0" applyFont="1" applyBorder="1" applyAlignment="1">
      <alignment horizontal="center" vertical="center" shrinkToFit="1"/>
    </xf>
    <xf numFmtId="0" fontId="29" fillId="0" borderId="3" xfId="0" applyFont="1" applyBorder="1" applyAlignment="1">
      <alignment horizontal="center" vertical="center"/>
    </xf>
    <xf numFmtId="0" fontId="29" fillId="0" borderId="4" xfId="0" applyFont="1" applyBorder="1" applyAlignment="1" applyProtection="1">
      <alignment horizontal="left" vertical="center" wrapText="1"/>
      <protection locked="0"/>
    </xf>
    <xf numFmtId="0" fontId="29" fillId="0" borderId="0" xfId="0" applyFont="1" applyAlignment="1">
      <alignment horizontal="center" vertical="center" shrinkToFit="1"/>
    </xf>
    <xf numFmtId="0" fontId="29" fillId="0" borderId="4" xfId="0" applyFont="1" applyBorder="1" applyAlignment="1">
      <alignment horizontal="left" vertical="center" wrapText="1"/>
    </xf>
    <xf numFmtId="0" fontId="29" fillId="0" borderId="26" xfId="0" applyFont="1" applyBorder="1" applyAlignment="1">
      <alignment horizontal="center" vertical="center" wrapText="1"/>
    </xf>
    <xf numFmtId="0" fontId="29" fillId="0" borderId="27" xfId="0" applyFont="1" applyBorder="1" applyAlignment="1">
      <alignment horizontal="center" vertical="center" wrapText="1"/>
    </xf>
    <xf numFmtId="0" fontId="29" fillId="0" borderId="28" xfId="0" applyFont="1" applyBorder="1" applyAlignment="1">
      <alignment horizontal="center" vertical="center" wrapText="1"/>
    </xf>
    <xf numFmtId="0" fontId="28" fillId="0" borderId="26" xfId="0" applyFont="1" applyBorder="1" applyAlignment="1">
      <alignment horizontal="left" vertical="center"/>
    </xf>
    <xf numFmtId="0" fontId="28" fillId="0" borderId="27" xfId="0" applyFont="1" applyBorder="1" applyAlignment="1">
      <alignment horizontal="left" vertical="center"/>
    </xf>
    <xf numFmtId="0" fontId="28" fillId="0" borderId="28" xfId="0" applyFont="1" applyBorder="1" applyAlignment="1">
      <alignment horizontal="left" vertical="center"/>
    </xf>
    <xf numFmtId="0" fontId="29" fillId="0" borderId="3" xfId="0" applyFont="1" applyBorder="1" applyAlignment="1">
      <alignment horizontal="left" vertical="center" wrapText="1"/>
    </xf>
    <xf numFmtId="0" fontId="29" fillId="0" borderId="8" xfId="0" applyFont="1" applyBorder="1" applyAlignment="1">
      <alignment horizontal="left" vertical="center" shrinkToFit="1"/>
    </xf>
    <xf numFmtId="0" fontId="29" fillId="0" borderId="5" xfId="0" applyFont="1" applyBorder="1" applyAlignment="1">
      <alignment horizontal="left" vertical="center" shrinkToFit="1"/>
    </xf>
    <xf numFmtId="0" fontId="29" fillId="0" borderId="11" xfId="0" applyFont="1" applyBorder="1" applyAlignment="1">
      <alignment horizontal="left" vertical="center" shrinkToFit="1"/>
    </xf>
    <xf numFmtId="0" fontId="29" fillId="0" borderId="1" xfId="0" applyFont="1" applyBorder="1" applyAlignment="1">
      <alignment horizontal="left" vertical="center" shrinkToFit="1"/>
    </xf>
    <xf numFmtId="0" fontId="25" fillId="0" borderId="5" xfId="0" applyFont="1" applyBorder="1" applyAlignment="1">
      <alignment horizontal="center" vertical="center" shrinkToFit="1"/>
    </xf>
    <xf numFmtId="0" fontId="28" fillId="0" borderId="26" xfId="0" applyFont="1" applyBorder="1" applyAlignment="1">
      <alignment vertical="center"/>
    </xf>
    <xf numFmtId="0" fontId="28" fillId="0" borderId="27" xfId="0" applyFont="1" applyBorder="1" applyAlignment="1">
      <alignment vertical="center"/>
    </xf>
    <xf numFmtId="0" fontId="28" fillId="0" borderId="28" xfId="0" applyFont="1" applyBorder="1" applyAlignment="1">
      <alignment vertical="center"/>
    </xf>
    <xf numFmtId="0" fontId="29" fillId="0" borderId="26" xfId="0" applyFont="1" applyBorder="1" applyAlignment="1">
      <alignment horizontal="left" vertical="center"/>
    </xf>
    <xf numFmtId="0" fontId="29" fillId="0" borderId="28" xfId="0" applyFont="1" applyBorder="1" applyAlignment="1">
      <alignment horizontal="left" vertical="center"/>
    </xf>
    <xf numFmtId="0" fontId="29" fillId="0" borderId="5" xfId="0" applyFont="1" applyBorder="1" applyAlignment="1" applyProtection="1">
      <alignment vertical="center" shrinkToFit="1"/>
      <protection locked="0"/>
    </xf>
    <xf numFmtId="0" fontId="121" fillId="0" borderId="11" xfId="0" applyFont="1" applyBorder="1" applyAlignment="1">
      <alignment horizontal="left" vertical="center" shrinkToFit="1"/>
    </xf>
    <xf numFmtId="0" fontId="121" fillId="0" borderId="1" xfId="0" applyFont="1" applyBorder="1" applyAlignment="1">
      <alignment horizontal="left" vertical="center" shrinkToFit="1"/>
    </xf>
    <xf numFmtId="0" fontId="121" fillId="0" borderId="1" xfId="0" applyFont="1" applyBorder="1" applyAlignment="1">
      <alignment horizontal="left" vertical="center"/>
    </xf>
    <xf numFmtId="0" fontId="29" fillId="0" borderId="9" xfId="0" applyFont="1" applyBorder="1" applyAlignment="1">
      <alignment vertical="center" wrapText="1"/>
    </xf>
    <xf numFmtId="0" fontId="29" fillId="0" borderId="7" xfId="0" applyFont="1" applyBorder="1" applyAlignment="1">
      <alignment vertical="center" wrapText="1"/>
    </xf>
    <xf numFmtId="0" fontId="29" fillId="0" borderId="12" xfId="0" applyFont="1" applyBorder="1" applyAlignment="1">
      <alignment vertical="center" wrapText="1"/>
    </xf>
    <xf numFmtId="0" fontId="29" fillId="0" borderId="6" xfId="0" applyFont="1" applyBorder="1" applyAlignment="1">
      <alignment horizontal="left" vertical="center" shrinkToFit="1"/>
    </xf>
    <xf numFmtId="0" fontId="29" fillId="0" borderId="0" xfId="0" applyFont="1" applyAlignment="1">
      <alignment horizontal="left" vertical="center" shrinkToFit="1"/>
    </xf>
    <xf numFmtId="0" fontId="29" fillId="0" borderId="1" xfId="0" applyFont="1" applyBorder="1" applyAlignment="1">
      <alignment horizontal="left" vertical="center" wrapText="1"/>
    </xf>
    <xf numFmtId="0" fontId="29" fillId="0" borderId="10" xfId="0" applyFont="1" applyBorder="1" applyAlignment="1">
      <alignment horizontal="left" vertical="center"/>
    </xf>
    <xf numFmtId="0" fontId="0" fillId="0" borderId="10" xfId="0" applyBorder="1" applyAlignment="1">
      <alignment horizontal="left" vertical="center" indent="1"/>
    </xf>
    <xf numFmtId="0" fontId="28" fillId="0" borderId="26" xfId="0" applyFont="1" applyBorder="1" applyAlignment="1">
      <alignment horizontal="left" vertical="center" indent="1"/>
    </xf>
    <xf numFmtId="0" fontId="28" fillId="0" borderId="28" xfId="0" applyFont="1" applyBorder="1" applyAlignment="1">
      <alignment horizontal="left" vertical="center" indent="1"/>
    </xf>
    <xf numFmtId="0" fontId="34" fillId="0" borderId="4" xfId="0" applyFont="1" applyBorder="1" applyAlignment="1" applyProtection="1">
      <alignment horizontal="left" vertical="center" shrinkToFit="1"/>
      <protection locked="0"/>
    </xf>
    <xf numFmtId="0" fontId="28" fillId="0" borderId="27" xfId="0" applyFont="1" applyBorder="1" applyAlignment="1">
      <alignment horizontal="left" vertical="center" indent="1"/>
    </xf>
    <xf numFmtId="0" fontId="29" fillId="0" borderId="26" xfId="0" applyFont="1" applyBorder="1" applyAlignment="1">
      <alignment vertical="center" wrapText="1"/>
    </xf>
    <xf numFmtId="0" fontId="29" fillId="0" borderId="27" xfId="0" applyFont="1" applyBorder="1" applyAlignment="1">
      <alignment vertical="center" wrapText="1"/>
    </xf>
    <xf numFmtId="0" fontId="0" fillId="0" borderId="10" xfId="0" applyBorder="1"/>
    <xf numFmtId="0" fontId="28" fillId="0" borderId="3" xfId="0" applyFont="1" applyBorder="1" applyAlignment="1">
      <alignment horizontal="left" vertical="center" wrapText="1" indent="1"/>
    </xf>
    <xf numFmtId="0" fontId="28" fillId="0" borderId="10" xfId="0" applyFont="1" applyBorder="1" applyAlignment="1">
      <alignment horizontal="left" vertical="center" wrapText="1" indent="1"/>
    </xf>
    <xf numFmtId="0" fontId="64" fillId="0" borderId="8" xfId="0" applyFont="1" applyBorder="1" applyAlignment="1">
      <alignment horizontal="left" vertical="center" wrapText="1"/>
    </xf>
    <xf numFmtId="0" fontId="64" fillId="0" borderId="9" xfId="0" applyFont="1" applyBorder="1" applyAlignment="1">
      <alignment horizontal="left" vertical="center" wrapText="1"/>
    </xf>
    <xf numFmtId="0" fontId="64" fillId="0" borderId="11" xfId="0" applyFont="1" applyBorder="1" applyAlignment="1">
      <alignment horizontal="left" vertical="center" wrapText="1"/>
    </xf>
    <xf numFmtId="0" fontId="64" fillId="0" borderId="12" xfId="0" applyFont="1" applyBorder="1" applyAlignment="1">
      <alignment horizontal="left" vertical="center" wrapText="1"/>
    </xf>
    <xf numFmtId="0" fontId="121" fillId="0" borderId="3" xfId="0" applyFont="1" applyBorder="1" applyAlignment="1">
      <alignment horizontal="left" vertical="center" wrapText="1"/>
    </xf>
    <xf numFmtId="0" fontId="121" fillId="0" borderId="4" xfId="0" applyFont="1" applyBorder="1" applyAlignment="1">
      <alignment horizontal="left" vertical="center" wrapText="1"/>
    </xf>
    <xf numFmtId="0" fontId="121" fillId="0" borderId="10" xfId="0" applyFont="1" applyBorder="1" applyAlignment="1">
      <alignment horizontal="left" vertical="center" wrapText="1"/>
    </xf>
    <xf numFmtId="0" fontId="121" fillId="0" borderId="26" xfId="0" applyFont="1" applyBorder="1" applyAlignment="1">
      <alignment horizontal="center" vertical="center" wrapText="1"/>
    </xf>
    <xf numFmtId="0" fontId="121" fillId="0" borderId="27" xfId="0" applyFont="1" applyBorder="1" applyAlignment="1">
      <alignment horizontal="center" vertical="center" wrapText="1"/>
    </xf>
    <xf numFmtId="0" fontId="121" fillId="0" borderId="28" xfId="0" applyFont="1" applyBorder="1" applyAlignment="1">
      <alignment horizontal="center" vertical="center" wrapText="1"/>
    </xf>
    <xf numFmtId="0" fontId="121" fillId="0" borderId="26" xfId="0" applyFont="1" applyBorder="1" applyAlignment="1">
      <alignment horizontal="center" vertical="center" textRotation="255"/>
    </xf>
    <xf numFmtId="0" fontId="121" fillId="0" borderId="27" xfId="0" applyFont="1" applyBorder="1" applyAlignment="1">
      <alignment horizontal="center" vertical="center" textRotation="255"/>
    </xf>
    <xf numFmtId="0" fontId="121" fillId="0" borderId="28" xfId="0" applyFont="1" applyBorder="1" applyAlignment="1">
      <alignment horizontal="center" vertical="center" textRotation="255"/>
    </xf>
    <xf numFmtId="0" fontId="64" fillId="0" borderId="8" xfId="0" applyFont="1" applyBorder="1" applyAlignment="1">
      <alignment horizontal="left" vertical="center" indent="1"/>
    </xf>
    <xf numFmtId="0" fontId="64" fillId="0" borderId="9" xfId="0" applyFont="1" applyBorder="1" applyAlignment="1">
      <alignment horizontal="left" vertical="center" indent="1"/>
    </xf>
    <xf numFmtId="0" fontId="64" fillId="0" borderId="6" xfId="0" applyFont="1" applyBorder="1" applyAlignment="1">
      <alignment horizontal="left" vertical="center" indent="1"/>
    </xf>
    <xf numFmtId="0" fontId="64" fillId="0" borderId="7" xfId="0" applyFont="1" applyBorder="1" applyAlignment="1">
      <alignment horizontal="left" vertical="center" indent="1"/>
    </xf>
    <xf numFmtId="0" fontId="64" fillId="0" borderId="11" xfId="0" applyFont="1" applyBorder="1" applyAlignment="1">
      <alignment horizontal="left" vertical="center" indent="1"/>
    </xf>
    <xf numFmtId="0" fontId="64" fillId="0" borderId="12" xfId="0" applyFont="1" applyBorder="1" applyAlignment="1">
      <alignment horizontal="left" vertical="center" indent="1"/>
    </xf>
    <xf numFmtId="0" fontId="121" fillId="0" borderId="3" xfId="0" applyFont="1" applyBorder="1" applyAlignment="1">
      <alignment horizontal="left" vertical="center"/>
    </xf>
    <xf numFmtId="0" fontId="121" fillId="0" borderId="4" xfId="0" applyFont="1" applyBorder="1" applyAlignment="1">
      <alignment horizontal="left" vertical="center"/>
    </xf>
    <xf numFmtId="0" fontId="121" fillId="0" borderId="3" xfId="0" applyFont="1" applyBorder="1" applyAlignment="1">
      <alignment horizontal="left" vertical="center" shrinkToFit="1"/>
    </xf>
    <xf numFmtId="0" fontId="121" fillId="0" borderId="4" xfId="0" applyFont="1" applyBorder="1" applyAlignment="1">
      <alignment horizontal="left" vertical="center" shrinkToFit="1"/>
    </xf>
    <xf numFmtId="0" fontId="121" fillId="0" borderId="26" xfId="0" applyFont="1" applyBorder="1" applyAlignment="1">
      <alignment horizontal="center" vertical="center"/>
    </xf>
    <xf numFmtId="0" fontId="121" fillId="0" borderId="27" xfId="0" applyFont="1" applyBorder="1" applyAlignment="1">
      <alignment horizontal="center" vertical="center"/>
    </xf>
    <xf numFmtId="0" fontId="121" fillId="0" borderId="28" xfId="0" applyFont="1" applyBorder="1" applyAlignment="1">
      <alignment horizontal="center" vertical="center"/>
    </xf>
    <xf numFmtId="0" fontId="121" fillId="0" borderId="8" xfId="0" applyFont="1" applyBorder="1" applyAlignment="1">
      <alignment horizontal="left" vertical="center" shrinkToFit="1"/>
    </xf>
    <xf numFmtId="0" fontId="121" fillId="0" borderId="5" xfId="0" applyFont="1" applyBorder="1" applyAlignment="1">
      <alignment horizontal="left" vertical="center" shrinkToFit="1"/>
    </xf>
    <xf numFmtId="0" fontId="64" fillId="0" borderId="8" xfId="0" applyFont="1" applyBorder="1" applyAlignment="1">
      <alignment horizontal="left" vertical="center" wrapText="1" indent="1"/>
    </xf>
    <xf numFmtId="0" fontId="29" fillId="0" borderId="1" xfId="0" applyFont="1" applyBorder="1" applyAlignment="1">
      <alignment horizontal="left"/>
    </xf>
    <xf numFmtId="0" fontId="0" fillId="0" borderId="8" xfId="0" applyBorder="1"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29" fillId="0" borderId="6" xfId="0" applyFont="1" applyBorder="1" applyAlignment="1">
      <alignment horizontal="left" vertical="center" wrapText="1"/>
    </xf>
    <xf numFmtId="0" fontId="29" fillId="0" borderId="0" xfId="0" applyFont="1" applyAlignment="1">
      <alignment horizontal="left" vertical="center" wrapText="1"/>
    </xf>
    <xf numFmtId="0" fontId="29" fillId="0" borderId="7" xfId="0" applyFont="1" applyBorder="1" applyAlignment="1">
      <alignment horizontal="left" vertical="center" wrapText="1"/>
    </xf>
    <xf numFmtId="0" fontId="126" fillId="0" borderId="3" xfId="0" applyFont="1" applyBorder="1" applyAlignment="1">
      <alignment horizontal="center" vertical="center"/>
    </xf>
    <xf numFmtId="0" fontId="126" fillId="0" borderId="4" xfId="0" applyFont="1" applyBorder="1" applyAlignment="1">
      <alignment horizontal="center" vertical="center"/>
    </xf>
    <xf numFmtId="0" fontId="121" fillId="0" borderId="3" xfId="0" applyFont="1" applyBorder="1" applyAlignment="1" applyProtection="1">
      <alignment horizontal="left" vertical="center"/>
      <protection locked="0"/>
    </xf>
    <xf numFmtId="0" fontId="121" fillId="0" borderId="4" xfId="0" applyFont="1" applyBorder="1" applyAlignment="1" applyProtection="1">
      <alignment horizontal="left" vertical="center"/>
      <protection locked="0"/>
    </xf>
    <xf numFmtId="0" fontId="121" fillId="0" borderId="10" xfId="0" applyFont="1" applyBorder="1" applyAlignment="1" applyProtection="1">
      <alignment horizontal="left" vertical="center"/>
      <protection locked="0"/>
    </xf>
    <xf numFmtId="0" fontId="64" fillId="0" borderId="26" xfId="0" applyFont="1" applyBorder="1" applyAlignment="1">
      <alignment horizontal="center" vertical="center"/>
    </xf>
    <xf numFmtId="0" fontId="64" fillId="0" borderId="27" xfId="0" applyFont="1" applyBorder="1" applyAlignment="1">
      <alignment horizontal="center" vertical="center"/>
    </xf>
    <xf numFmtId="0" fontId="28" fillId="0" borderId="5" xfId="0" applyFont="1" applyBorder="1" applyAlignment="1">
      <alignment vertical="center"/>
    </xf>
    <xf numFmtId="0" fontId="0" fillId="0" borderId="5" xfId="0" applyBorder="1"/>
    <xf numFmtId="0" fontId="28" fillId="0" borderId="0" xfId="0" applyFont="1" applyAlignment="1">
      <alignment horizontal="left" vertical="center"/>
    </xf>
    <xf numFmtId="0" fontId="121" fillId="0" borderId="6" xfId="0" applyFont="1" applyBorder="1" applyAlignment="1">
      <alignment horizontal="left" vertical="center" shrinkToFit="1"/>
    </xf>
    <xf numFmtId="0" fontId="121" fillId="0" borderId="0" xfId="0" applyFont="1" applyAlignment="1">
      <alignment horizontal="left" vertical="center" shrinkToFit="1"/>
    </xf>
    <xf numFmtId="0" fontId="64" fillId="0" borderId="2" xfId="0" applyFont="1" applyBorder="1" applyAlignment="1">
      <alignment horizontal="center" vertical="center" wrapText="1"/>
    </xf>
    <xf numFmtId="0" fontId="121" fillId="0" borderId="3" xfId="0" applyFont="1" applyBorder="1" applyAlignment="1">
      <alignment vertical="center"/>
    </xf>
    <xf numFmtId="0" fontId="121" fillId="0" borderId="4" xfId="0" applyFont="1" applyBorder="1" applyAlignment="1">
      <alignment vertical="center"/>
    </xf>
    <xf numFmtId="0" fontId="121" fillId="0" borderId="10" xfId="0" applyFont="1" applyBorder="1" applyAlignment="1">
      <alignment vertical="center"/>
    </xf>
    <xf numFmtId="0" fontId="64" fillId="0" borderId="8" xfId="0" applyFont="1" applyBorder="1" applyAlignment="1">
      <alignment horizontal="center" vertical="center" wrapText="1"/>
    </xf>
    <xf numFmtId="0" fontId="64" fillId="0" borderId="6" xfId="0" applyFont="1" applyBorder="1" applyAlignment="1">
      <alignment horizontal="center" vertical="center" wrapText="1"/>
    </xf>
    <xf numFmtId="0" fontId="64" fillId="0" borderId="28" xfId="0" applyFont="1" applyBorder="1" applyAlignment="1">
      <alignment horizontal="center" vertical="center"/>
    </xf>
    <xf numFmtId="0" fontId="121" fillId="0" borderId="3" xfId="0" applyFont="1" applyBorder="1" applyAlignment="1">
      <alignment horizontal="left" vertical="center" wrapText="1" shrinkToFit="1"/>
    </xf>
    <xf numFmtId="0" fontId="121" fillId="0" borderId="4" xfId="0" applyFont="1" applyBorder="1" applyAlignment="1">
      <alignment horizontal="left" vertical="center" wrapText="1" shrinkToFit="1"/>
    </xf>
    <xf numFmtId="0" fontId="121" fillId="0" borderId="10" xfId="0" applyFont="1" applyBorder="1" applyAlignment="1">
      <alignment horizontal="left" vertical="center" wrapText="1" shrinkToFit="1"/>
    </xf>
    <xf numFmtId="0" fontId="121" fillId="0" borderId="3" xfId="0" applyFont="1" applyBorder="1" applyAlignment="1">
      <alignment vertical="center" wrapText="1" shrinkToFit="1"/>
    </xf>
    <xf numFmtId="0" fontId="121" fillId="0" borderId="4" xfId="0" applyFont="1" applyBorder="1" applyAlignment="1">
      <alignment vertical="center" wrapText="1" shrinkToFit="1"/>
    </xf>
    <xf numFmtId="0" fontId="25" fillId="0" borderId="0" xfId="0" applyFont="1" applyAlignment="1">
      <alignment horizontal="center" vertical="center"/>
    </xf>
    <xf numFmtId="0" fontId="0" fillId="0" borderId="3" xfId="0" applyBorder="1" applyAlignment="1">
      <alignment horizontal="left" vertical="center" shrinkToFit="1"/>
    </xf>
    <xf numFmtId="0" fontId="0" fillId="0" borderId="4" xfId="0" applyBorder="1" applyAlignment="1">
      <alignment horizontal="left" vertical="center" shrinkToFit="1"/>
    </xf>
    <xf numFmtId="0" fontId="0" fillId="0" borderId="4" xfId="0" applyBorder="1" applyAlignment="1">
      <alignment horizontal="left" vertical="center"/>
    </xf>
    <xf numFmtId="0" fontId="0" fillId="0" borderId="10" xfId="0" applyBorder="1" applyAlignment="1">
      <alignment horizontal="left" vertical="center"/>
    </xf>
    <xf numFmtId="0" fontId="0" fillId="0" borderId="3" xfId="0" applyBorder="1" applyAlignment="1">
      <alignment horizontal="left" vertical="center"/>
    </xf>
    <xf numFmtId="49" fontId="0" fillId="0" borderId="3" xfId="0" applyNumberFormat="1" applyBorder="1" applyAlignment="1" applyProtection="1">
      <alignment horizontal="center" vertical="center"/>
      <protection locked="0"/>
    </xf>
    <xf numFmtId="49" fontId="0" fillId="0" borderId="4" xfId="0" applyNumberFormat="1" applyBorder="1" applyAlignment="1" applyProtection="1">
      <alignment horizontal="center" vertical="center"/>
      <protection locked="0"/>
    </xf>
    <xf numFmtId="49" fontId="0" fillId="0" borderId="4" xfId="0" applyNumberFormat="1" applyBorder="1" applyAlignment="1">
      <alignment horizontal="center" vertical="center"/>
    </xf>
    <xf numFmtId="0" fontId="0" fillId="0" borderId="4" xfId="0" applyBorder="1" applyAlignment="1">
      <alignment horizontal="center" vertical="center"/>
    </xf>
    <xf numFmtId="1" fontId="0" fillId="0" borderId="3" xfId="0" applyNumberFormat="1" applyBorder="1" applyAlignment="1">
      <alignment horizontal="left" vertical="center"/>
    </xf>
    <xf numFmtId="1" fontId="0" fillId="0" borderId="4" xfId="0" applyNumberFormat="1" applyBorder="1" applyAlignment="1">
      <alignment horizontal="left" vertical="center"/>
    </xf>
    <xf numFmtId="1" fontId="0" fillId="0" borderId="10" xfId="0" applyNumberFormat="1" applyBorder="1" applyAlignment="1">
      <alignment horizontal="left" vertical="center"/>
    </xf>
    <xf numFmtId="58" fontId="0" fillId="0" borderId="4" xfId="0" applyNumberFormat="1" applyBorder="1" applyAlignment="1">
      <alignment horizontal="left" vertical="center"/>
    </xf>
    <xf numFmtId="58" fontId="0" fillId="0" borderId="10" xfId="0" applyNumberFormat="1" applyBorder="1" applyAlignment="1">
      <alignment horizontal="left" vertical="center"/>
    </xf>
    <xf numFmtId="0" fontId="0" fillId="0" borderId="3" xfId="0" applyBorder="1" applyAlignment="1" applyProtection="1">
      <alignment horizontal="center" vertical="center"/>
      <protection locked="0"/>
    </xf>
    <xf numFmtId="0" fontId="0" fillId="0" borderId="4" xfId="0" applyBorder="1" applyAlignment="1" applyProtection="1">
      <alignment horizontal="center" vertical="center"/>
      <protection locked="0"/>
    </xf>
    <xf numFmtId="0" fontId="0" fillId="0" borderId="4" xfId="0" applyBorder="1" applyAlignment="1">
      <alignment horizontal="center" vertical="center" shrinkToFit="1"/>
    </xf>
    <xf numFmtId="0" fontId="0" fillId="0" borderId="5" xfId="0" applyBorder="1" applyAlignment="1">
      <alignment horizontal="left" vertical="center" shrinkToFit="1"/>
    </xf>
    <xf numFmtId="0" fontId="0" fillId="0" borderId="9" xfId="0" applyBorder="1" applyAlignment="1">
      <alignment horizontal="left" vertical="center" shrinkToFit="1"/>
    </xf>
    <xf numFmtId="0" fontId="0" fillId="0" borderId="11" xfId="0" applyBorder="1" applyAlignment="1">
      <alignment horizontal="center"/>
    </xf>
    <xf numFmtId="0" fontId="0" fillId="0" borderId="1" xfId="0" applyBorder="1" applyAlignment="1">
      <alignment horizontal="center"/>
    </xf>
    <xf numFmtId="0" fontId="0" fillId="0" borderId="1" xfId="0" applyBorder="1" applyAlignment="1" applyProtection="1">
      <alignment horizontal="center" shrinkToFit="1"/>
      <protection locked="0"/>
    </xf>
    <xf numFmtId="0" fontId="0" fillId="0" borderId="1" xfId="0" applyBorder="1" applyAlignment="1" applyProtection="1">
      <alignment horizontal="left"/>
      <protection locked="0"/>
    </xf>
    <xf numFmtId="0" fontId="0" fillId="0" borderId="12" xfId="0" applyBorder="1" applyAlignment="1" applyProtection="1">
      <alignment horizontal="left"/>
      <protection locked="0"/>
    </xf>
    <xf numFmtId="0" fontId="30" fillId="0" borderId="4" xfId="0" applyFont="1" applyBorder="1" applyAlignment="1">
      <alignment horizontal="left" vertical="center" wrapText="1" shrinkToFit="1"/>
    </xf>
    <xf numFmtId="0" fontId="30" fillId="0" borderId="10" xfId="0" applyFont="1" applyBorder="1" applyAlignment="1">
      <alignment horizontal="left" vertical="center" wrapText="1" shrinkToFit="1"/>
    </xf>
    <xf numFmtId="0" fontId="30" fillId="0" borderId="3" xfId="0" applyFont="1" applyBorder="1" applyAlignment="1">
      <alignment horizontal="left" vertical="center" wrapText="1" shrinkToFit="1"/>
    </xf>
    <xf numFmtId="0" fontId="30" fillId="0" borderId="3" xfId="0" applyFont="1" applyBorder="1" applyAlignment="1">
      <alignment horizontal="left" vertical="center" shrinkToFit="1"/>
    </xf>
    <xf numFmtId="0" fontId="30" fillId="0" borderId="4" xfId="0" applyFont="1" applyBorder="1" applyAlignment="1">
      <alignment horizontal="left" vertical="center" shrinkToFit="1"/>
    </xf>
    <xf numFmtId="0" fontId="30" fillId="0" borderId="4" xfId="0" applyFont="1" applyBorder="1" applyAlignment="1" applyProtection="1">
      <alignment horizontal="left" vertical="center" shrinkToFit="1"/>
      <protection locked="0"/>
    </xf>
    <xf numFmtId="0" fontId="0" fillId="0" borderId="3" xfId="0" applyBorder="1" applyAlignment="1" applyProtection="1">
      <alignment horizontal="left" vertical="center" shrinkToFit="1"/>
      <protection locked="0"/>
    </xf>
    <xf numFmtId="0" fontId="0" fillId="0" borderId="4" xfId="0" applyBorder="1" applyAlignment="1" applyProtection="1">
      <alignment horizontal="left" vertical="center" shrinkToFit="1"/>
      <protection locked="0"/>
    </xf>
    <xf numFmtId="0" fontId="0" fillId="0" borderId="10" xfId="0" applyBorder="1" applyAlignment="1" applyProtection="1">
      <alignment horizontal="left" vertical="center" shrinkToFit="1"/>
      <protection locked="0"/>
    </xf>
    <xf numFmtId="0" fontId="0" fillId="0" borderId="26" xfId="0" applyBorder="1" applyAlignment="1">
      <alignment horizontal="center" vertical="center" shrinkToFit="1"/>
    </xf>
    <xf numFmtId="0" fontId="0" fillId="0" borderId="27" xfId="0" applyBorder="1" applyAlignment="1">
      <alignment horizontal="center" vertical="center" shrinkToFit="1"/>
    </xf>
    <xf numFmtId="0" fontId="0" fillId="0" borderId="28" xfId="0" applyBorder="1" applyAlignment="1">
      <alignment horizontal="center" vertical="center" shrinkToFit="1"/>
    </xf>
    <xf numFmtId="0" fontId="12" fillId="0" borderId="5" xfId="0" applyFont="1" applyBorder="1" applyAlignment="1">
      <alignment vertical="top"/>
    </xf>
    <xf numFmtId="0" fontId="12" fillId="0" borderId="5" xfId="0" applyFont="1" applyBorder="1" applyAlignment="1">
      <alignment vertical="center" wrapText="1"/>
    </xf>
    <xf numFmtId="0" fontId="12" fillId="0" borderId="5" xfId="0" applyFont="1" applyBorder="1" applyAlignment="1">
      <alignment vertical="center"/>
    </xf>
    <xf numFmtId="0" fontId="0" fillId="0" borderId="1" xfId="0" applyBorder="1" applyAlignment="1">
      <alignment horizontal="left" shrinkToFit="1"/>
    </xf>
    <xf numFmtId="0" fontId="0" fillId="0" borderId="3" xfId="0" applyBorder="1" applyProtection="1">
      <protection locked="0"/>
    </xf>
    <xf numFmtId="0" fontId="0" fillId="0" borderId="4" xfId="0" applyBorder="1" applyProtection="1">
      <protection locked="0"/>
    </xf>
    <xf numFmtId="0" fontId="0" fillId="0" borderId="10" xfId="0" applyBorder="1" applyProtection="1">
      <protection locked="0"/>
    </xf>
    <xf numFmtId="0" fontId="0" fillId="0" borderId="1" xfId="0" applyBorder="1"/>
    <xf numFmtId="0" fontId="0" fillId="0" borderId="8" xfId="0" applyBorder="1" applyAlignment="1">
      <alignment horizontal="center" vertical="center"/>
    </xf>
    <xf numFmtId="0" fontId="0" fillId="0" borderId="5" xfId="0" applyBorder="1" applyAlignment="1">
      <alignment horizontal="center" vertical="center"/>
    </xf>
    <xf numFmtId="0" fontId="0" fillId="0" borderId="9" xfId="0" applyBorder="1" applyAlignment="1">
      <alignment horizontal="center" vertical="center"/>
    </xf>
    <xf numFmtId="0" fontId="0" fillId="0" borderId="11" xfId="0" applyBorder="1" applyAlignment="1">
      <alignment horizontal="center" vertical="center"/>
    </xf>
    <xf numFmtId="0" fontId="0" fillId="0" borderId="1" xfId="0" applyBorder="1" applyAlignment="1">
      <alignment horizontal="center" vertical="center"/>
    </xf>
    <xf numFmtId="0" fontId="0" fillId="0" borderId="12" xfId="0" applyBorder="1" applyAlignment="1">
      <alignment horizontal="center" vertical="center"/>
    </xf>
    <xf numFmtId="0" fontId="0" fillId="0" borderId="2" xfId="0" applyBorder="1" applyAlignment="1">
      <alignment horizontal="center" vertical="center" wrapText="1" shrinkToFit="1"/>
    </xf>
    <xf numFmtId="0" fontId="0" fillId="0" borderId="8" xfId="0" applyBorder="1" applyAlignment="1">
      <alignment horizontal="center" vertical="center" shrinkToFit="1"/>
    </xf>
    <xf numFmtId="0" fontId="0" fillId="0" borderId="9" xfId="0" applyBorder="1" applyAlignment="1">
      <alignment horizontal="center" vertical="center" shrinkToFit="1"/>
    </xf>
    <xf numFmtId="0" fontId="0" fillId="0" borderId="11" xfId="0" applyBorder="1" applyAlignment="1">
      <alignment horizontal="center" vertical="center" shrinkToFit="1"/>
    </xf>
    <xf numFmtId="0" fontId="0" fillId="0" borderId="12" xfId="0" applyBorder="1" applyAlignment="1">
      <alignment horizontal="center" vertical="center" shrinkToFit="1"/>
    </xf>
    <xf numFmtId="0" fontId="36" fillId="0" borderId="5" xfId="0" applyFont="1" applyBorder="1" applyAlignment="1">
      <alignment vertical="center" wrapText="1"/>
    </xf>
    <xf numFmtId="0" fontId="12" fillId="0" borderId="0" xfId="0" applyFont="1" applyAlignment="1">
      <alignment vertical="center" wrapText="1"/>
    </xf>
    <xf numFmtId="0" fontId="36" fillId="0" borderId="0" xfId="0" applyFont="1" applyAlignment="1">
      <alignment vertical="center" wrapText="1"/>
    </xf>
    <xf numFmtId="0" fontId="0" fillId="0" borderId="10" xfId="0" applyBorder="1" applyAlignment="1">
      <alignment horizontal="left" vertical="center" shrinkToFit="1"/>
    </xf>
    <xf numFmtId="0" fontId="0" fillId="0" borderId="3" xfId="0" applyBorder="1" applyAlignment="1">
      <alignment horizontal="center" vertical="center"/>
    </xf>
    <xf numFmtId="0" fontId="0" fillId="0" borderId="2" xfId="0" applyBorder="1" applyAlignment="1">
      <alignment horizontal="center" vertical="center" shrinkToFit="1"/>
    </xf>
    <xf numFmtId="0" fontId="12" fillId="0" borderId="3" xfId="0" applyFont="1" applyBorder="1" applyAlignment="1">
      <alignment horizontal="center" vertical="center" wrapText="1"/>
    </xf>
    <xf numFmtId="0" fontId="12" fillId="0" borderId="4" xfId="0" applyFont="1" applyBorder="1" applyAlignment="1">
      <alignment horizontal="center" vertical="center" wrapText="1"/>
    </xf>
    <xf numFmtId="0" fontId="12" fillId="0" borderId="10" xfId="0" applyFont="1" applyBorder="1" applyAlignment="1">
      <alignment horizontal="center" vertical="center" wrapText="1"/>
    </xf>
    <xf numFmtId="57" fontId="0" fillId="0" borderId="3" xfId="0" applyNumberFormat="1" applyBorder="1" applyAlignment="1">
      <alignment horizontal="center" vertical="center" shrinkToFit="1"/>
    </xf>
    <xf numFmtId="57" fontId="0" fillId="0" borderId="10" xfId="0" applyNumberFormat="1" applyBorder="1" applyAlignment="1">
      <alignment horizontal="center" vertical="center" shrinkToFit="1"/>
    </xf>
    <xf numFmtId="177" fontId="0" fillId="0" borderId="3" xfId="0" applyNumberFormat="1" applyBorder="1" applyAlignment="1">
      <alignment horizontal="center" vertical="center" shrinkToFit="1"/>
    </xf>
    <xf numFmtId="177" fontId="0" fillId="0" borderId="10" xfId="0" applyNumberFormat="1" applyBorder="1" applyAlignment="1">
      <alignment horizontal="center" vertical="center" shrinkToFit="1"/>
    </xf>
    <xf numFmtId="0" fontId="0" fillId="0" borderId="32" xfId="0" applyBorder="1" applyAlignment="1">
      <alignment horizontal="center" vertical="center" shrinkToFit="1"/>
    </xf>
    <xf numFmtId="0" fontId="0" fillId="0" borderId="33" xfId="0" applyBorder="1" applyAlignment="1">
      <alignment horizontal="center" vertical="center" shrinkToFit="1"/>
    </xf>
    <xf numFmtId="0" fontId="0" fillId="0" borderId="34" xfId="0" applyBorder="1" applyAlignment="1">
      <alignment horizontal="center" vertical="center" shrinkToFit="1"/>
    </xf>
    <xf numFmtId="0" fontId="37" fillId="0" borderId="32" xfId="6" applyFill="1" applyBorder="1" applyAlignment="1" applyProtection="1">
      <alignment horizontal="left" vertical="center" shrinkToFit="1"/>
    </xf>
    <xf numFmtId="0" fontId="38" fillId="0" borderId="33" xfId="6" applyFont="1" applyFill="1" applyBorder="1" applyAlignment="1" applyProtection="1">
      <alignment horizontal="left" vertical="center" shrinkToFit="1"/>
    </xf>
    <xf numFmtId="0" fontId="0" fillId="0" borderId="33" xfId="0" applyBorder="1" applyAlignment="1">
      <alignment horizontal="left" vertical="center" shrinkToFit="1"/>
    </xf>
    <xf numFmtId="0" fontId="0" fillId="0" borderId="34" xfId="0" applyBorder="1" applyAlignment="1">
      <alignment horizontal="left" vertical="center" shrinkToFit="1"/>
    </xf>
    <xf numFmtId="0" fontId="0" fillId="0" borderId="29" xfId="0" applyBorder="1" applyAlignment="1" applyProtection="1">
      <alignment horizontal="left" vertical="center" shrinkToFit="1"/>
      <protection locked="0"/>
    </xf>
    <xf numFmtId="0" fontId="0" fillId="0" borderId="30" xfId="0" applyBorder="1" applyAlignment="1" applyProtection="1">
      <alignment horizontal="left" vertical="center" shrinkToFit="1"/>
      <protection locked="0"/>
    </xf>
    <xf numFmtId="0" fontId="0" fillId="0" borderId="31" xfId="0" applyBorder="1" applyAlignment="1" applyProtection="1">
      <alignment horizontal="left" vertical="center" shrinkToFit="1"/>
      <protection locked="0"/>
    </xf>
    <xf numFmtId="0" fontId="0" fillId="0" borderId="26" xfId="0" applyBorder="1" applyAlignment="1">
      <alignment horizontal="center" vertical="center"/>
    </xf>
    <xf numFmtId="0" fontId="0" fillId="0" borderId="27" xfId="0" applyBorder="1" applyAlignment="1">
      <alignment horizontal="center" vertical="center"/>
    </xf>
    <xf numFmtId="0" fontId="0" fillId="0" borderId="28" xfId="0" applyBorder="1" applyAlignment="1">
      <alignment horizontal="center" vertical="center"/>
    </xf>
    <xf numFmtId="0" fontId="0" fillId="0" borderId="29" xfId="0" applyBorder="1" applyAlignment="1">
      <alignment horizontal="center" vertical="center"/>
    </xf>
    <xf numFmtId="0" fontId="0" fillId="0" borderId="30" xfId="0" applyBorder="1" applyAlignment="1">
      <alignment horizontal="center" vertical="center"/>
    </xf>
    <xf numFmtId="0" fontId="0" fillId="0" borderId="31" xfId="0" applyBorder="1" applyAlignment="1">
      <alignment horizontal="center" vertical="center"/>
    </xf>
    <xf numFmtId="0" fontId="0" fillId="0" borderId="8" xfId="0" applyBorder="1" applyAlignment="1">
      <alignment horizontal="left" vertical="center" shrinkToFit="1"/>
    </xf>
    <xf numFmtId="0" fontId="0" fillId="0" borderId="32" xfId="0" applyBorder="1" applyAlignment="1" applyProtection="1">
      <alignment horizontal="left" vertical="center" shrinkToFit="1"/>
      <protection locked="0"/>
    </xf>
    <xf numFmtId="0" fontId="0" fillId="0" borderId="33" xfId="0" applyBorder="1" applyAlignment="1" applyProtection="1">
      <alignment horizontal="left" vertical="center" shrinkToFit="1"/>
      <protection locked="0"/>
    </xf>
    <xf numFmtId="0" fontId="0" fillId="0" borderId="34" xfId="0" applyBorder="1" applyAlignment="1" applyProtection="1">
      <alignment horizontal="left" vertical="center" shrinkToFit="1"/>
      <protection locked="0"/>
    </xf>
    <xf numFmtId="0" fontId="12" fillId="0" borderId="0" xfId="0" applyFont="1" applyAlignment="1">
      <alignment vertical="top" wrapText="1"/>
    </xf>
    <xf numFmtId="0" fontId="0" fillId="0" borderId="0" xfId="0" applyAlignment="1">
      <alignment vertical="top" wrapText="1"/>
    </xf>
    <xf numFmtId="0" fontId="38" fillId="0" borderId="32" xfId="6" applyFont="1" applyFill="1" applyBorder="1" applyAlignment="1" applyProtection="1">
      <alignment horizontal="left" vertical="center" shrinkToFit="1"/>
      <protection locked="0"/>
    </xf>
    <xf numFmtId="0" fontId="38" fillId="0" borderId="33" xfId="6" applyFont="1" applyFill="1" applyBorder="1" applyAlignment="1" applyProtection="1">
      <alignment horizontal="left" vertical="center" shrinkToFit="1"/>
      <protection locked="0"/>
    </xf>
    <xf numFmtId="0" fontId="12" fillId="0" borderId="5" xfId="0" applyFont="1" applyBorder="1" applyAlignment="1">
      <alignment horizontal="left" vertical="top" wrapText="1"/>
    </xf>
    <xf numFmtId="0" fontId="0" fillId="0" borderId="26" xfId="0" applyBorder="1" applyAlignment="1">
      <alignment horizontal="center" vertical="center" wrapText="1" shrinkToFit="1"/>
    </xf>
    <xf numFmtId="0" fontId="0" fillId="0" borderId="27" xfId="0" applyBorder="1" applyAlignment="1">
      <alignment horizontal="center" vertical="center" wrapText="1" shrinkToFit="1"/>
    </xf>
    <xf numFmtId="0" fontId="25" fillId="0" borderId="0" xfId="45" applyFont="1" applyAlignment="1">
      <alignment horizontal="center" vertical="center"/>
    </xf>
    <xf numFmtId="0" fontId="12" fillId="0" borderId="1" xfId="45" applyFont="1" applyBorder="1" applyAlignment="1">
      <alignment horizontal="center" vertical="center"/>
    </xf>
    <xf numFmtId="0" fontId="40" fillId="0" borderId="1" xfId="45" applyFont="1" applyFill="1" applyBorder="1" applyAlignment="1">
      <alignment horizontal="left" vertical="center"/>
    </xf>
    <xf numFmtId="0" fontId="40" fillId="0" borderId="47" xfId="45" applyFont="1" applyFill="1" applyBorder="1" applyAlignment="1">
      <alignment horizontal="left" vertical="center" indent="1"/>
    </xf>
    <xf numFmtId="0" fontId="40" fillId="0" borderId="36" xfId="45" applyFont="1" applyFill="1" applyBorder="1" applyAlignment="1">
      <alignment horizontal="left" vertical="center" indent="1"/>
    </xf>
    <xf numFmtId="0" fontId="40" fillId="0" borderId="36" xfId="0" applyFont="1" applyFill="1" applyBorder="1" applyAlignment="1" applyProtection="1">
      <alignment horizontal="left" vertical="center" shrinkToFit="1"/>
      <protection locked="0"/>
    </xf>
    <xf numFmtId="0" fontId="40" fillId="0" borderId="91" xfId="45" applyFont="1" applyFill="1" applyBorder="1" applyAlignment="1">
      <alignment horizontal="center" vertical="center" wrapText="1"/>
    </xf>
    <xf numFmtId="0" fontId="40" fillId="0" borderId="38" xfId="45" applyFont="1" applyFill="1" applyBorder="1" applyAlignment="1">
      <alignment horizontal="center" vertical="center" wrapText="1"/>
    </xf>
    <xf numFmtId="0" fontId="40" fillId="0" borderId="63" xfId="45" applyFont="1" applyFill="1" applyBorder="1" applyAlignment="1">
      <alignment horizontal="center" vertical="center" wrapText="1"/>
    </xf>
    <xf numFmtId="0" fontId="40" fillId="0" borderId="71" xfId="45" applyFont="1" applyFill="1" applyBorder="1" applyAlignment="1">
      <alignment horizontal="center" vertical="center" wrapText="1"/>
    </xf>
    <xf numFmtId="0" fontId="40" fillId="0" borderId="26" xfId="45" applyFont="1" applyFill="1" applyBorder="1" applyAlignment="1">
      <alignment horizontal="center" vertical="center" wrapText="1"/>
    </xf>
    <xf numFmtId="0" fontId="40" fillId="0" borderId="64" xfId="45" applyFont="1" applyFill="1" applyBorder="1" applyAlignment="1">
      <alignment horizontal="center" vertical="center" wrapText="1"/>
    </xf>
    <xf numFmtId="0" fontId="40" fillId="0" borderId="51" xfId="45" applyFont="1" applyFill="1" applyBorder="1" applyAlignment="1">
      <alignment horizontal="left" vertical="center" indent="1" shrinkToFit="1"/>
    </xf>
    <xf numFmtId="0" fontId="40" fillId="0" borderId="41" xfId="45" applyFont="1" applyFill="1" applyBorder="1" applyAlignment="1">
      <alignment horizontal="left" vertical="center" indent="1" shrinkToFit="1"/>
    </xf>
    <xf numFmtId="0" fontId="40" fillId="0" borderId="41" xfId="0" applyFont="1" applyFill="1" applyBorder="1" applyAlignment="1" applyProtection="1">
      <alignment horizontal="left" vertical="center" shrinkToFit="1"/>
      <protection locked="0"/>
    </xf>
    <xf numFmtId="0" fontId="101" fillId="0" borderId="6" xfId="3" applyFont="1" applyFill="1" applyBorder="1" applyAlignment="1">
      <alignment horizontal="center" vertical="center" wrapText="1" shrinkToFit="1"/>
    </xf>
    <xf numFmtId="0" fontId="101" fillId="0" borderId="0" xfId="3" applyFont="1" applyFill="1" applyAlignment="1">
      <alignment horizontal="center" vertical="center" wrapText="1" shrinkToFit="1"/>
    </xf>
    <xf numFmtId="0" fontId="101" fillId="0" borderId="7" xfId="3" applyFont="1" applyFill="1" applyBorder="1" applyAlignment="1">
      <alignment horizontal="center" vertical="center" wrapText="1" shrinkToFit="1"/>
    </xf>
    <xf numFmtId="0" fontId="101" fillId="0" borderId="6" xfId="3" applyFont="1" applyFill="1" applyBorder="1" applyAlignment="1">
      <alignment horizontal="left" vertical="center" shrinkToFit="1"/>
    </xf>
    <xf numFmtId="0" fontId="101" fillId="0" borderId="0" xfId="3" applyFont="1" applyFill="1" applyAlignment="1">
      <alignment horizontal="left" vertical="center" shrinkToFit="1"/>
    </xf>
    <xf numFmtId="0" fontId="101" fillId="0" borderId="7" xfId="3" applyFont="1" applyFill="1" applyBorder="1" applyAlignment="1">
      <alignment horizontal="left" vertical="center" shrinkToFit="1"/>
    </xf>
    <xf numFmtId="0" fontId="101" fillId="0" borderId="56" xfId="3" applyFont="1" applyFill="1" applyBorder="1" applyAlignment="1">
      <alignment horizontal="center" vertical="center" shrinkToFit="1"/>
    </xf>
    <xf numFmtId="0" fontId="101" fillId="0" borderId="54" xfId="3" applyFont="1" applyFill="1" applyBorder="1" applyAlignment="1">
      <alignment horizontal="center" vertical="center" shrinkToFit="1"/>
    </xf>
    <xf numFmtId="0" fontId="101" fillId="0" borderId="57" xfId="3" applyFont="1" applyFill="1" applyBorder="1" applyAlignment="1">
      <alignment horizontal="center" vertical="center" shrinkToFit="1"/>
    </xf>
    <xf numFmtId="0" fontId="40" fillId="0" borderId="60" xfId="45" applyFont="1" applyFill="1" applyBorder="1" applyAlignment="1" applyProtection="1">
      <alignment horizontal="center" vertical="center" wrapText="1"/>
      <protection locked="0"/>
    </xf>
    <xf numFmtId="0" fontId="40" fillId="0" borderId="38" xfId="45" applyFont="1" applyFill="1" applyBorder="1" applyAlignment="1" applyProtection="1">
      <alignment horizontal="center" vertical="center" wrapText="1"/>
      <protection locked="0"/>
    </xf>
    <xf numFmtId="0" fontId="40" fillId="0" borderId="63" xfId="45" applyFont="1" applyFill="1" applyBorder="1" applyAlignment="1" applyProtection="1">
      <alignment horizontal="center" vertical="center" wrapText="1"/>
      <protection locked="0"/>
    </xf>
    <xf numFmtId="0" fontId="40" fillId="0" borderId="12" xfId="45" applyFont="1" applyFill="1" applyBorder="1" applyAlignment="1" applyProtection="1">
      <alignment horizontal="center" vertical="center" wrapText="1"/>
      <protection locked="0"/>
    </xf>
    <xf numFmtId="0" fontId="40" fillId="0" borderId="28" xfId="45" applyFont="1" applyFill="1" applyBorder="1" applyAlignment="1" applyProtection="1">
      <alignment horizontal="center" vertical="center" wrapText="1"/>
      <protection locked="0"/>
    </xf>
    <xf numFmtId="0" fontId="40" fillId="0" borderId="66" xfId="45" applyFont="1" applyFill="1" applyBorder="1" applyAlignment="1" applyProtection="1">
      <alignment horizontal="center" vertical="center" wrapText="1"/>
      <protection locked="0"/>
    </xf>
    <xf numFmtId="0" fontId="40" fillId="0" borderId="10" xfId="45" applyFont="1" applyFill="1" applyBorder="1" applyAlignment="1" applyProtection="1">
      <alignment horizontal="center" vertical="center" wrapText="1"/>
      <protection locked="0"/>
    </xf>
    <xf numFmtId="0" fontId="40" fillId="0" borderId="2" xfId="45" applyFont="1" applyFill="1" applyBorder="1" applyAlignment="1" applyProtection="1">
      <alignment horizontal="center" vertical="center" wrapText="1"/>
      <protection locked="0"/>
    </xf>
    <xf numFmtId="0" fontId="40" fillId="0" borderId="67" xfId="45" applyFont="1" applyFill="1" applyBorder="1" applyAlignment="1" applyProtection="1">
      <alignment horizontal="center" vertical="center" wrapText="1"/>
      <protection locked="0"/>
    </xf>
    <xf numFmtId="0" fontId="40" fillId="0" borderId="75" xfId="45" applyFont="1" applyFill="1" applyBorder="1" applyAlignment="1" applyProtection="1">
      <alignment horizontal="center" vertical="center" wrapText="1"/>
      <protection locked="0"/>
    </xf>
    <xf numFmtId="0" fontId="40" fillId="0" borderId="43" xfId="45" applyFont="1" applyFill="1" applyBorder="1" applyAlignment="1" applyProtection="1">
      <alignment horizontal="center" vertical="center" wrapText="1"/>
      <protection locked="0"/>
    </xf>
    <xf numFmtId="0" fontId="40" fillId="0" borderId="109" xfId="45" applyFont="1" applyFill="1" applyBorder="1" applyAlignment="1" applyProtection="1">
      <alignment horizontal="center" vertical="center" wrapText="1"/>
      <protection locked="0"/>
    </xf>
    <xf numFmtId="0" fontId="99" fillId="0" borderId="0" xfId="0" applyFont="1" applyAlignment="1">
      <alignment horizontal="left" vertical="center"/>
    </xf>
    <xf numFmtId="0" fontId="40" fillId="0" borderId="91" xfId="45" applyFont="1" applyBorder="1" applyAlignment="1">
      <alignment horizontal="center" vertical="center"/>
    </xf>
    <xf numFmtId="0" fontId="40" fillId="0" borderId="38" xfId="45" applyFont="1" applyBorder="1" applyAlignment="1">
      <alignment horizontal="center" vertical="center"/>
    </xf>
    <xf numFmtId="0" fontId="40" fillId="0" borderId="95" xfId="45" applyFont="1" applyBorder="1" applyAlignment="1">
      <alignment horizontal="center" vertical="center"/>
    </xf>
    <xf numFmtId="0" fontId="40" fillId="0" borderId="43" xfId="45" applyFont="1" applyBorder="1" applyAlignment="1">
      <alignment horizontal="center" vertical="center"/>
    </xf>
    <xf numFmtId="0" fontId="11" fillId="0" borderId="92" xfId="45" applyFont="1" applyFill="1" applyBorder="1" applyAlignment="1">
      <alignment horizontal="left" vertical="center"/>
    </xf>
    <xf numFmtId="0" fontId="11" fillId="0" borderId="93" xfId="45" applyFont="1" applyFill="1" applyBorder="1" applyAlignment="1">
      <alignment horizontal="left" vertical="center"/>
    </xf>
    <xf numFmtId="0" fontId="40" fillId="0" borderId="58" xfId="45" applyFont="1" applyBorder="1" applyAlignment="1">
      <alignment horizontal="center" vertical="center"/>
    </xf>
    <xf numFmtId="0" fontId="40" fillId="0" borderId="102" xfId="45" applyFont="1" applyBorder="1" applyAlignment="1">
      <alignment horizontal="center" vertical="center"/>
    </xf>
    <xf numFmtId="58" fontId="40" fillId="0" borderId="56" xfId="45" applyNumberFormat="1" applyFont="1" applyFill="1" applyBorder="1" applyAlignment="1" applyProtection="1">
      <alignment horizontal="center" vertical="center" shrinkToFit="1"/>
      <protection locked="0"/>
    </xf>
    <xf numFmtId="58" fontId="40" fillId="0" borderId="54" xfId="45" applyNumberFormat="1" applyFont="1" applyFill="1" applyBorder="1" applyAlignment="1" applyProtection="1">
      <alignment horizontal="center" vertical="center" shrinkToFit="1"/>
      <protection locked="0"/>
    </xf>
    <xf numFmtId="0" fontId="40" fillId="0" borderId="54" xfId="45" applyFont="1" applyFill="1" applyBorder="1" applyAlignment="1">
      <alignment horizontal="center" vertical="center" shrinkToFit="1"/>
    </xf>
    <xf numFmtId="0" fontId="40" fillId="0" borderId="57" xfId="45" applyFont="1" applyFill="1" applyBorder="1" applyAlignment="1">
      <alignment horizontal="center" vertical="center" shrinkToFit="1"/>
    </xf>
    <xf numFmtId="0" fontId="40" fillId="0" borderId="35" xfId="45" applyFont="1" applyBorder="1" applyAlignment="1">
      <alignment horizontal="center" vertical="center" wrapText="1"/>
    </xf>
    <xf numFmtId="0" fontId="40" fillId="0" borderId="36" xfId="45" applyFont="1" applyBorder="1" applyAlignment="1">
      <alignment horizontal="center" vertical="center" wrapText="1"/>
    </xf>
    <xf numFmtId="0" fontId="40" fillId="0" borderId="37" xfId="45" applyFont="1" applyBorder="1" applyAlignment="1">
      <alignment horizontal="center" vertical="center" wrapText="1"/>
    </xf>
    <xf numFmtId="0" fontId="40" fillId="0" borderId="50" xfId="45" applyFont="1" applyBorder="1" applyAlignment="1">
      <alignment horizontal="center" vertical="center" wrapText="1"/>
    </xf>
    <xf numFmtId="0" fontId="40" fillId="0" borderId="0" xfId="45" applyFont="1" applyAlignment="1">
      <alignment horizontal="center" vertical="center" wrapText="1"/>
    </xf>
    <xf numFmtId="0" fontId="40" fillId="0" borderId="7" xfId="45" applyFont="1" applyBorder="1" applyAlignment="1">
      <alignment horizontal="center" vertical="center" wrapText="1"/>
    </xf>
    <xf numFmtId="0" fontId="40" fillId="0" borderId="40" xfId="45" applyFont="1" applyBorder="1" applyAlignment="1">
      <alignment horizontal="center" vertical="center" wrapText="1"/>
    </xf>
    <xf numFmtId="0" fontId="40" fillId="0" borderId="41" xfId="45" applyFont="1" applyBorder="1" applyAlignment="1">
      <alignment horizontal="center" vertical="center" wrapText="1"/>
    </xf>
    <xf numFmtId="0" fontId="40" fillId="0" borderId="42" xfId="45" applyFont="1" applyBorder="1" applyAlignment="1">
      <alignment horizontal="center" vertical="center" wrapText="1"/>
    </xf>
    <xf numFmtId="0" fontId="142" fillId="0" borderId="56" xfId="3" applyFont="1" applyFill="1" applyBorder="1" applyAlignment="1">
      <alignment horizontal="left" vertical="center" wrapText="1" shrinkToFit="1"/>
    </xf>
    <xf numFmtId="0" fontId="142" fillId="0" borderId="54" xfId="3" applyFont="1" applyFill="1" applyBorder="1" applyAlignment="1">
      <alignment horizontal="left" vertical="center" wrapText="1" shrinkToFit="1"/>
    </xf>
    <xf numFmtId="0" fontId="142" fillId="0" borderId="55" xfId="3" applyFont="1" applyFill="1" applyBorder="1" applyAlignment="1">
      <alignment horizontal="left" vertical="center" wrapText="1" shrinkToFit="1"/>
    </xf>
    <xf numFmtId="0" fontId="101" fillId="0" borderId="55" xfId="3" applyFont="1" applyFill="1" applyBorder="1" applyAlignment="1">
      <alignment horizontal="center" vertical="center" shrinkToFit="1"/>
    </xf>
    <xf numFmtId="0" fontId="40" fillId="0" borderId="56" xfId="45" applyFont="1" applyBorder="1" applyAlignment="1">
      <alignment horizontal="center" vertical="center"/>
    </xf>
    <xf numFmtId="0" fontId="40" fillId="0" borderId="56" xfId="45" applyFont="1" applyFill="1" applyBorder="1" applyAlignment="1">
      <alignment horizontal="left" vertical="center" indent="1"/>
    </xf>
    <xf numFmtId="0" fontId="40" fillId="0" borderId="54" xfId="45" applyFont="1" applyFill="1" applyBorder="1" applyAlignment="1">
      <alignment horizontal="left" vertical="center" indent="1"/>
    </xf>
    <xf numFmtId="0" fontId="40" fillId="0" borderId="55" xfId="45" applyFont="1" applyFill="1" applyBorder="1" applyAlignment="1">
      <alignment horizontal="left" vertical="center" indent="1"/>
    </xf>
    <xf numFmtId="0" fontId="40" fillId="0" borderId="56" xfId="45" applyFont="1" applyFill="1" applyBorder="1" applyAlignment="1">
      <alignment horizontal="left" vertical="center" indent="1" shrinkToFit="1"/>
    </xf>
    <xf numFmtId="0" fontId="40" fillId="0" borderId="54" xfId="45" applyFont="1" applyFill="1" applyBorder="1" applyAlignment="1">
      <alignment horizontal="left" vertical="center" indent="1" shrinkToFit="1"/>
    </xf>
    <xf numFmtId="0" fontId="40" fillId="0" borderId="54" xfId="45" applyFont="1" applyFill="1" applyBorder="1" applyAlignment="1" applyProtection="1">
      <alignment horizontal="center" vertical="center" wrapText="1"/>
      <protection locked="0"/>
    </xf>
    <xf numFmtId="0" fontId="40" fillId="0" borderId="54" xfId="45" applyFont="1" applyFill="1" applyBorder="1" applyAlignment="1">
      <alignment horizontal="center" vertical="center" wrapText="1"/>
    </xf>
    <xf numFmtId="0" fontId="40" fillId="0" borderId="54" xfId="45" applyFont="1" applyFill="1" applyBorder="1" applyAlignment="1" applyProtection="1">
      <alignment horizontal="center" vertical="center"/>
      <protection locked="0"/>
    </xf>
    <xf numFmtId="0" fontId="40" fillId="0" borderId="56" xfId="45" applyFont="1" applyFill="1" applyBorder="1" applyAlignment="1">
      <alignment horizontal="center" vertical="center"/>
    </xf>
    <xf numFmtId="0" fontId="40" fillId="0" borderId="54" xfId="45" applyFont="1" applyFill="1" applyBorder="1" applyAlignment="1">
      <alignment horizontal="center" vertical="center"/>
    </xf>
    <xf numFmtId="0" fontId="40" fillId="0" borderId="55" xfId="45" applyFont="1" applyFill="1" applyBorder="1" applyAlignment="1">
      <alignment horizontal="center" vertical="center"/>
    </xf>
    <xf numFmtId="0" fontId="40" fillId="0" borderId="53" xfId="45" applyFont="1" applyBorder="1" applyAlignment="1">
      <alignment horizontal="center" vertical="center" shrinkToFit="1"/>
    </xf>
    <xf numFmtId="0" fontId="40" fillId="0" borderId="54" xfId="45" applyFont="1" applyBorder="1" applyAlignment="1">
      <alignment horizontal="center" vertical="center" shrinkToFit="1"/>
    </xf>
    <xf numFmtId="0" fontId="40" fillId="0" borderId="55" xfId="45" applyFont="1" applyBorder="1" applyAlignment="1">
      <alignment horizontal="center" vertical="center" shrinkToFit="1"/>
    </xf>
    <xf numFmtId="0" fontId="94" fillId="0" borderId="54" xfId="45" applyFont="1" applyFill="1" applyBorder="1" applyAlignment="1">
      <alignment horizontal="center" vertical="center" wrapText="1"/>
    </xf>
    <xf numFmtId="0" fontId="40" fillId="0" borderId="53" xfId="45" applyFont="1" applyBorder="1" applyAlignment="1">
      <alignment horizontal="center" vertical="center"/>
    </xf>
    <xf numFmtId="0" fontId="40" fillId="0" borderId="54" xfId="45" applyFont="1" applyBorder="1" applyAlignment="1">
      <alignment horizontal="center" vertical="center"/>
    </xf>
    <xf numFmtId="58" fontId="40" fillId="0" borderId="56" xfId="45" applyNumberFormat="1" applyFont="1" applyFill="1" applyBorder="1" applyAlignment="1">
      <alignment horizontal="distributed" vertical="center" indent="1" shrinkToFit="1"/>
    </xf>
    <xf numFmtId="58" fontId="40" fillId="0" borderId="54" xfId="45" applyNumberFormat="1" applyFont="1" applyFill="1" applyBorder="1" applyAlignment="1">
      <alignment horizontal="distributed" vertical="center" indent="1" shrinkToFit="1"/>
    </xf>
    <xf numFmtId="0" fontId="13" fillId="0" borderId="50" xfId="45" applyFont="1" applyBorder="1" applyAlignment="1">
      <alignment horizontal="center" vertical="center" wrapText="1"/>
    </xf>
    <xf numFmtId="0" fontId="13" fillId="0" borderId="0" xfId="45" applyFont="1" applyAlignment="1">
      <alignment horizontal="center" vertical="center"/>
    </xf>
    <xf numFmtId="0" fontId="13" fillId="0" borderId="7" xfId="45" applyFont="1" applyBorder="1" applyAlignment="1">
      <alignment horizontal="center" vertical="center"/>
    </xf>
    <xf numFmtId="0" fontId="40" fillId="0" borderId="6" xfId="45" applyFont="1" applyFill="1" applyBorder="1" applyAlignment="1" applyProtection="1">
      <alignment vertical="center" wrapText="1"/>
      <protection locked="0"/>
    </xf>
    <xf numFmtId="0" fontId="40" fillId="0" borderId="0" xfId="45" applyFont="1" applyFill="1" applyAlignment="1" applyProtection="1">
      <alignment vertical="center" wrapText="1"/>
      <protection locked="0"/>
    </xf>
    <xf numFmtId="0" fontId="40" fillId="0" borderId="52" xfId="45" applyFont="1" applyFill="1" applyBorder="1" applyAlignment="1" applyProtection="1">
      <alignment vertical="center" wrapText="1"/>
      <protection locked="0"/>
    </xf>
    <xf numFmtId="0" fontId="40" fillId="0" borderId="91" xfId="45" applyFont="1" applyBorder="1" applyAlignment="1">
      <alignment horizontal="center" vertical="center" wrapText="1"/>
    </xf>
    <xf numFmtId="0" fontId="40" fillId="0" borderId="38" xfId="45" applyFont="1" applyBorder="1" applyAlignment="1">
      <alignment horizontal="center" vertical="center" wrapText="1"/>
    </xf>
    <xf numFmtId="0" fontId="40" fillId="0" borderId="95" xfId="45" applyFont="1" applyBorder="1" applyAlignment="1">
      <alignment horizontal="center" vertical="center" wrapText="1"/>
    </xf>
    <xf numFmtId="0" fontId="40" fillId="0" borderId="43" xfId="45" applyFont="1" applyBorder="1" applyAlignment="1">
      <alignment horizontal="center" vertical="center" wrapText="1"/>
    </xf>
    <xf numFmtId="0" fontId="40" fillId="0" borderId="36" xfId="3" applyFont="1" applyFill="1" applyBorder="1" applyAlignment="1">
      <alignment horizontal="left" vertical="center" shrinkToFit="1"/>
    </xf>
    <xf numFmtId="0" fontId="40" fillId="0" borderId="36" xfId="45" applyFont="1" applyFill="1" applyBorder="1" applyAlignment="1">
      <alignment horizontal="left" vertical="center"/>
    </xf>
    <xf numFmtId="0" fontId="40" fillId="0" borderId="41" xfId="3" applyFont="1" applyFill="1" applyBorder="1" applyAlignment="1">
      <alignment horizontal="left" vertical="center" shrinkToFit="1"/>
    </xf>
    <xf numFmtId="0" fontId="40" fillId="0" borderId="41" xfId="3" applyFont="1" applyFill="1" applyBorder="1" applyAlignment="1">
      <alignment horizontal="left" vertical="center" wrapText="1"/>
    </xf>
    <xf numFmtId="0" fontId="13" fillId="0" borderId="41" xfId="45" applyFont="1" applyFill="1" applyBorder="1">
      <alignment vertical="center"/>
    </xf>
    <xf numFmtId="0" fontId="40" fillId="0" borderId="61" xfId="45" applyFont="1" applyBorder="1" applyAlignment="1">
      <alignment horizontal="center" vertical="center" wrapText="1"/>
    </xf>
    <xf numFmtId="0" fontId="40" fillId="0" borderId="27" xfId="45" applyFont="1" applyBorder="1" applyAlignment="1">
      <alignment horizontal="center" vertical="center" wrapText="1"/>
    </xf>
    <xf numFmtId="0" fontId="40" fillId="0" borderId="6" xfId="45" applyFont="1" applyFill="1" applyBorder="1" applyAlignment="1" applyProtection="1">
      <alignment horizontal="left" vertical="center" wrapText="1"/>
      <protection locked="0"/>
    </xf>
    <xf numFmtId="0" fontId="40" fillId="0" borderId="0" xfId="45" applyFont="1" applyFill="1" applyAlignment="1" applyProtection="1">
      <alignment horizontal="left" vertical="center" wrapText="1"/>
      <protection locked="0"/>
    </xf>
    <xf numFmtId="0" fontId="40" fillId="0" borderId="52" xfId="45" applyFont="1" applyFill="1" applyBorder="1" applyAlignment="1" applyProtection="1">
      <alignment horizontal="left" vertical="center" wrapText="1"/>
      <protection locked="0"/>
    </xf>
    <xf numFmtId="0" fontId="40" fillId="0" borderId="94" xfId="45" applyFont="1" applyBorder="1" applyAlignment="1">
      <alignment horizontal="center" vertical="center" wrapText="1"/>
    </xf>
    <xf numFmtId="0" fontId="40" fillId="0" borderId="2" xfId="45" applyFont="1" applyBorder="1" applyAlignment="1">
      <alignment horizontal="center" vertical="center" wrapText="1"/>
    </xf>
    <xf numFmtId="0" fontId="40" fillId="0" borderId="36" xfId="45" applyFont="1" applyFill="1" applyBorder="1" applyAlignment="1">
      <alignment horizontal="center" vertical="center"/>
    </xf>
    <xf numFmtId="0" fontId="40" fillId="0" borderId="36" xfId="45" applyFont="1" applyFill="1" applyBorder="1" applyAlignment="1">
      <alignment vertical="center" shrinkToFit="1"/>
    </xf>
    <xf numFmtId="0" fontId="40" fillId="0" borderId="36" xfId="45" applyFont="1" applyFill="1" applyBorder="1" applyAlignment="1">
      <alignment horizontal="center" vertical="center" shrinkToFit="1"/>
    </xf>
    <xf numFmtId="0" fontId="40" fillId="0" borderId="0" xfId="45" applyFont="1" applyFill="1" applyAlignment="1">
      <alignment horizontal="center" vertical="center"/>
    </xf>
    <xf numFmtId="0" fontId="40" fillId="0" borderId="0" xfId="45" applyFont="1" applyFill="1" applyAlignment="1" applyProtection="1">
      <alignment vertical="center" shrinkToFit="1"/>
      <protection locked="0"/>
    </xf>
    <xf numFmtId="0" fontId="40" fillId="0" borderId="0" xfId="45" applyFont="1" applyFill="1" applyAlignment="1">
      <alignment horizontal="center" vertical="center" shrinkToFit="1"/>
    </xf>
    <xf numFmtId="0" fontId="99" fillId="0" borderId="50" xfId="0" applyFont="1" applyBorder="1" applyAlignment="1">
      <alignment horizontal="left" vertical="center"/>
    </xf>
    <xf numFmtId="0" fontId="91" fillId="0" borderId="26" xfId="45" applyFont="1" applyBorder="1" applyAlignment="1">
      <alignment vertical="center" wrapText="1"/>
    </xf>
    <xf numFmtId="0" fontId="91" fillId="0" borderId="27" xfId="45" applyFont="1" applyBorder="1" applyAlignment="1">
      <alignment vertical="center" wrapText="1"/>
    </xf>
    <xf numFmtId="0" fontId="91" fillId="0" borderId="28" xfId="45" applyFont="1" applyBorder="1" applyAlignment="1">
      <alignment vertical="center" wrapText="1"/>
    </xf>
    <xf numFmtId="0" fontId="40" fillId="0" borderId="0" xfId="45" applyFont="1" applyFill="1" applyAlignment="1">
      <alignment vertical="center" shrinkToFit="1"/>
    </xf>
    <xf numFmtId="0" fontId="40" fillId="0" borderId="41" xfId="45" applyFont="1" applyFill="1" applyBorder="1" applyAlignment="1">
      <alignment horizontal="center" vertical="center"/>
    </xf>
    <xf numFmtId="0" fontId="40" fillId="0" borderId="41" xfId="45" applyFont="1" applyFill="1" applyBorder="1" applyAlignment="1" applyProtection="1">
      <alignment vertical="center" shrinkToFit="1"/>
      <protection locked="0"/>
    </xf>
    <xf numFmtId="0" fontId="40" fillId="0" borderId="41" xfId="45" applyFont="1" applyFill="1" applyBorder="1" applyAlignment="1">
      <alignment horizontal="center" vertical="center" shrinkToFit="1"/>
    </xf>
    <xf numFmtId="0" fontId="40" fillId="0" borderId="131" xfId="45" applyFont="1" applyFill="1" applyBorder="1">
      <alignment vertical="center"/>
    </xf>
    <xf numFmtId="0" fontId="40" fillId="0" borderId="22" xfId="45" applyFont="1" applyFill="1" applyBorder="1">
      <alignment vertical="center"/>
    </xf>
    <xf numFmtId="0" fontId="40" fillId="0" borderId="135" xfId="45" applyFont="1" applyFill="1" applyBorder="1">
      <alignment vertical="center"/>
    </xf>
    <xf numFmtId="0" fontId="13" fillId="0" borderId="130" xfId="45" applyFont="1" applyFill="1" applyBorder="1" applyAlignment="1">
      <alignment horizontal="left" vertical="center" wrapText="1" shrinkToFit="1"/>
    </xf>
    <xf numFmtId="0" fontId="13" fillId="0" borderId="131" xfId="45" applyFont="1" applyFill="1" applyBorder="1" applyAlignment="1">
      <alignment horizontal="left" vertical="center" wrapText="1" shrinkToFit="1"/>
    </xf>
    <xf numFmtId="177" fontId="40" fillId="0" borderId="130" xfId="45" applyNumberFormat="1" applyFont="1" applyFill="1" applyBorder="1" applyAlignment="1" applyProtection="1">
      <alignment horizontal="right" vertical="center" indent="1"/>
      <protection locked="0"/>
    </xf>
    <xf numFmtId="177" fontId="40" fillId="0" borderId="132" xfId="45" applyNumberFormat="1" applyFont="1" applyFill="1" applyBorder="1" applyAlignment="1" applyProtection="1">
      <alignment horizontal="right" vertical="center" indent="1"/>
      <protection locked="0"/>
    </xf>
    <xf numFmtId="0" fontId="40" fillId="0" borderId="131" xfId="45" applyFont="1" applyFill="1" applyBorder="1" applyProtection="1">
      <alignment vertical="center"/>
      <protection locked="0"/>
    </xf>
    <xf numFmtId="0" fontId="40" fillId="0" borderId="22" xfId="45" applyFont="1" applyFill="1" applyBorder="1" applyProtection="1">
      <alignment vertical="center"/>
      <protection locked="0"/>
    </xf>
    <xf numFmtId="0" fontId="40" fillId="0" borderId="135" xfId="45" applyFont="1" applyFill="1" applyBorder="1" applyProtection="1">
      <alignment vertical="center"/>
      <protection locked="0"/>
    </xf>
    <xf numFmtId="0" fontId="13" fillId="0" borderId="130" xfId="45" applyFont="1" applyFill="1" applyBorder="1" applyAlignment="1" applyProtection="1">
      <alignment horizontal="left" vertical="center" wrapText="1" shrinkToFit="1"/>
      <protection locked="0"/>
    </xf>
    <xf numFmtId="0" fontId="13" fillId="0" borderId="131" xfId="45" applyFont="1" applyFill="1" applyBorder="1" applyAlignment="1" applyProtection="1">
      <alignment horizontal="left" vertical="center" wrapText="1" shrinkToFit="1"/>
      <protection locked="0"/>
    </xf>
    <xf numFmtId="177" fontId="40" fillId="0" borderId="133" xfId="45" applyNumberFormat="1" applyFont="1" applyFill="1" applyBorder="1" applyAlignment="1" applyProtection="1">
      <alignment horizontal="right" vertical="center" indent="1"/>
      <protection locked="0"/>
    </xf>
    <xf numFmtId="177" fontId="40" fillId="0" borderId="134" xfId="45" applyNumberFormat="1" applyFont="1" applyFill="1" applyBorder="1" applyAlignment="1" applyProtection="1">
      <alignment horizontal="right" vertical="center" indent="1"/>
      <protection locked="0"/>
    </xf>
    <xf numFmtId="0" fontId="40" fillId="0" borderId="57" xfId="45" applyFont="1" applyFill="1" applyBorder="1" applyAlignment="1">
      <alignment horizontal="center" vertical="center"/>
    </xf>
    <xf numFmtId="0" fontId="40" fillId="0" borderId="32" xfId="45" applyFont="1" applyFill="1" applyBorder="1" applyAlignment="1" applyProtection="1">
      <alignment horizontal="center" vertical="center" shrinkToFit="1"/>
      <protection locked="0"/>
    </xf>
    <xf numFmtId="0" fontId="40" fillId="0" borderId="33" xfId="45" applyFont="1" applyFill="1" applyBorder="1" applyAlignment="1" applyProtection="1">
      <alignment horizontal="center" vertical="center" shrinkToFit="1"/>
      <protection locked="0"/>
    </xf>
    <xf numFmtId="0" fontId="40" fillId="0" borderId="138" xfId="45" applyFont="1" applyFill="1" applyBorder="1" applyAlignment="1" applyProtection="1">
      <alignment horizontal="center" vertical="center" shrinkToFit="1"/>
      <protection locked="0"/>
    </xf>
    <xf numFmtId="0" fontId="13" fillId="0" borderId="139" xfId="45" applyFont="1" applyFill="1" applyBorder="1" applyAlignment="1" applyProtection="1">
      <alignment vertical="center" wrapText="1" shrinkToFit="1"/>
      <protection locked="0"/>
    </xf>
    <xf numFmtId="0" fontId="13" fillId="0" borderId="33" xfId="45" applyFont="1" applyFill="1" applyBorder="1" applyAlignment="1" applyProtection="1">
      <alignment vertical="center" wrapText="1" shrinkToFit="1"/>
      <protection locked="0"/>
    </xf>
    <xf numFmtId="0" fontId="13" fillId="0" borderId="34" xfId="45" applyFont="1" applyFill="1" applyBorder="1" applyAlignment="1" applyProtection="1">
      <alignment vertical="center" wrapText="1" shrinkToFit="1"/>
      <protection locked="0"/>
    </xf>
    <xf numFmtId="0" fontId="40" fillId="0" borderId="131" xfId="45" applyFont="1" applyFill="1" applyBorder="1" applyAlignment="1">
      <alignment horizontal="left" vertical="center" indent="1"/>
    </xf>
    <xf numFmtId="0" fontId="40" fillId="0" borderId="22" xfId="45" applyFont="1" applyFill="1" applyBorder="1" applyAlignment="1">
      <alignment horizontal="left" vertical="center" indent="1"/>
    </xf>
    <xf numFmtId="0" fontId="40" fillId="0" borderId="3" xfId="45" applyFont="1" applyFill="1" applyBorder="1" applyAlignment="1">
      <alignment horizontal="left" vertical="center" indent="1"/>
    </xf>
    <xf numFmtId="0" fontId="40" fillId="0" borderId="4" xfId="45" applyFont="1" applyFill="1" applyBorder="1" applyAlignment="1">
      <alignment horizontal="left" vertical="center" indent="1"/>
    </xf>
    <xf numFmtId="0" fontId="40" fillId="0" borderId="10" xfId="45" applyFont="1" applyFill="1" applyBorder="1" applyAlignment="1">
      <alignment horizontal="left" vertical="center" indent="1"/>
    </xf>
    <xf numFmtId="0" fontId="40" fillId="0" borderId="3" xfId="45" applyFont="1" applyFill="1" applyBorder="1" applyAlignment="1">
      <alignment horizontal="left" vertical="center" indent="1" shrinkToFit="1"/>
    </xf>
    <xf numFmtId="0" fontId="40" fillId="0" borderId="4" xfId="45" applyFont="1" applyFill="1" applyBorder="1" applyAlignment="1">
      <alignment horizontal="left" vertical="center" indent="1" shrinkToFit="1"/>
    </xf>
    <xf numFmtId="0" fontId="13" fillId="0" borderId="4" xfId="45" applyFont="1" applyFill="1" applyBorder="1" applyAlignment="1">
      <alignment vertical="center" shrinkToFit="1"/>
    </xf>
    <xf numFmtId="177" fontId="40" fillId="0" borderId="2" xfId="45" applyNumberFormat="1" applyFont="1" applyFill="1" applyBorder="1" applyAlignment="1">
      <alignment horizontal="right" vertical="center" indent="1"/>
    </xf>
    <xf numFmtId="177" fontId="40" fillId="0" borderId="67" xfId="45" applyNumberFormat="1" applyFont="1" applyFill="1" applyBorder="1" applyAlignment="1">
      <alignment horizontal="right" vertical="center" indent="1"/>
    </xf>
    <xf numFmtId="0" fontId="40" fillId="0" borderId="8" xfId="45" applyFont="1" applyFill="1" applyBorder="1" applyAlignment="1">
      <alignment horizontal="center" vertical="center" shrinkToFit="1"/>
    </xf>
    <xf numFmtId="0" fontId="40" fillId="0" borderId="5" xfId="45" applyFont="1" applyFill="1" applyBorder="1" applyAlignment="1">
      <alignment horizontal="center" vertical="center" shrinkToFit="1"/>
    </xf>
    <xf numFmtId="0" fontId="40" fillId="0" borderId="9" xfId="45" applyFont="1" applyFill="1" applyBorder="1" applyAlignment="1">
      <alignment horizontal="center" vertical="center" shrinkToFit="1"/>
    </xf>
    <xf numFmtId="0" fontId="40" fillId="0" borderId="6" xfId="45" applyFont="1" applyFill="1" applyBorder="1" applyAlignment="1">
      <alignment horizontal="center" vertical="center" shrinkToFit="1"/>
    </xf>
    <xf numFmtId="0" fontId="40" fillId="0" borderId="7" xfId="45" applyFont="1" applyFill="1" applyBorder="1" applyAlignment="1">
      <alignment horizontal="center" vertical="center" shrinkToFit="1"/>
    </xf>
    <xf numFmtId="0" fontId="40" fillId="0" borderId="11" xfId="45" applyFont="1" applyFill="1" applyBorder="1" applyAlignment="1">
      <alignment horizontal="center" vertical="center" shrinkToFit="1"/>
    </xf>
    <xf numFmtId="0" fontId="40" fillId="0" borderId="1" xfId="45" applyFont="1" applyFill="1" applyBorder="1" applyAlignment="1">
      <alignment horizontal="center" vertical="center" shrinkToFit="1"/>
    </xf>
    <xf numFmtId="0" fontId="40" fillId="0" borderId="12" xfId="45" applyFont="1" applyFill="1" applyBorder="1" applyAlignment="1">
      <alignment horizontal="center" vertical="center" shrinkToFit="1"/>
    </xf>
    <xf numFmtId="0" fontId="40" fillId="0" borderId="29" xfId="45" applyFont="1" applyFill="1" applyBorder="1" applyAlignment="1">
      <alignment horizontal="center" vertical="center" shrinkToFit="1"/>
    </xf>
    <xf numFmtId="0" fontId="40" fillId="0" borderId="30" xfId="45" applyFont="1" applyFill="1" applyBorder="1" applyAlignment="1">
      <alignment horizontal="center" vertical="center" shrinkToFit="1"/>
    </xf>
    <xf numFmtId="0" fontId="40" fillId="0" borderId="136" xfId="45" applyFont="1" applyFill="1" applyBorder="1" applyAlignment="1">
      <alignment horizontal="center" vertical="center" shrinkToFit="1"/>
    </xf>
    <xf numFmtId="0" fontId="13" fillId="0" borderId="137" xfId="45" applyFont="1" applyFill="1" applyBorder="1" applyAlignment="1">
      <alignment vertical="center" wrapText="1" shrinkToFit="1"/>
    </xf>
    <xf numFmtId="0" fontId="13" fillId="0" borderId="30" xfId="45" applyFont="1" applyFill="1" applyBorder="1" applyAlignment="1">
      <alignment vertical="center" wrapText="1" shrinkToFit="1"/>
    </xf>
    <xf numFmtId="0" fontId="13" fillId="0" borderId="31" xfId="45" applyFont="1" applyFill="1" applyBorder="1" applyAlignment="1">
      <alignment vertical="center" wrapText="1" shrinkToFit="1"/>
    </xf>
    <xf numFmtId="177" fontId="40" fillId="0" borderId="120" xfId="45" applyNumberFormat="1" applyFont="1" applyFill="1" applyBorder="1" applyAlignment="1">
      <alignment horizontal="right" vertical="center" indent="1"/>
    </xf>
    <xf numFmtId="177" fontId="40" fillId="0" borderId="129" xfId="45" applyNumberFormat="1" applyFont="1" applyFill="1" applyBorder="1" applyAlignment="1">
      <alignment horizontal="right" vertical="center" indent="1"/>
    </xf>
    <xf numFmtId="0" fontId="40" fillId="0" borderId="131" xfId="45" applyFont="1" applyFill="1" applyBorder="1" applyAlignment="1">
      <alignment horizontal="center" vertical="center" shrinkToFit="1"/>
    </xf>
    <xf numFmtId="0" fontId="40" fillId="0" borderId="22" xfId="45" applyFont="1" applyFill="1" applyBorder="1" applyAlignment="1">
      <alignment horizontal="center" vertical="center" shrinkToFit="1"/>
    </xf>
    <xf numFmtId="0" fontId="40" fillId="0" borderId="23" xfId="45" applyFont="1" applyFill="1" applyBorder="1" applyAlignment="1">
      <alignment horizontal="center" vertical="center" shrinkToFit="1"/>
    </xf>
    <xf numFmtId="177" fontId="40" fillId="0" borderId="1" xfId="45" applyNumberFormat="1" applyFont="1" applyFill="1" applyBorder="1" applyAlignment="1">
      <alignment horizontal="center" vertical="center" shrinkToFit="1"/>
    </xf>
    <xf numFmtId="177" fontId="40" fillId="0" borderId="12" xfId="45" applyNumberFormat="1" applyFont="1" applyFill="1" applyBorder="1" applyAlignment="1">
      <alignment horizontal="center" vertical="center" shrinkToFit="1"/>
    </xf>
    <xf numFmtId="0" fontId="40" fillId="0" borderId="3" xfId="45" applyFont="1" applyFill="1" applyBorder="1" applyAlignment="1">
      <alignment horizontal="center" vertical="center"/>
    </xf>
    <xf numFmtId="0" fontId="40" fillId="0" borderId="4" xfId="45" applyFont="1" applyFill="1" applyBorder="1" applyAlignment="1">
      <alignment horizontal="center" vertical="center"/>
    </xf>
    <xf numFmtId="177" fontId="40" fillId="0" borderId="4" xfId="45" applyNumberFormat="1" applyFont="1" applyFill="1" applyBorder="1" applyAlignment="1">
      <alignment horizontal="center" vertical="center"/>
    </xf>
    <xf numFmtId="177" fontId="40" fillId="0" borderId="10" xfId="45" applyNumberFormat="1" applyFont="1" applyFill="1" applyBorder="1" applyAlignment="1">
      <alignment horizontal="center" vertical="center"/>
    </xf>
    <xf numFmtId="0" fontId="40" fillId="0" borderId="22" xfId="45" applyFont="1" applyFill="1" applyBorder="1" applyAlignment="1" applyProtection="1">
      <alignment horizontal="left" vertical="center"/>
      <protection locked="0"/>
    </xf>
    <xf numFmtId="0" fontId="40" fillId="0" borderId="32" xfId="45" applyFont="1" applyFill="1" applyBorder="1" applyProtection="1">
      <alignment vertical="center"/>
      <protection locked="0"/>
    </xf>
    <xf numFmtId="0" fontId="40" fillId="0" borderId="33" xfId="45" applyFont="1" applyFill="1" applyBorder="1" applyProtection="1">
      <alignment vertical="center"/>
      <protection locked="0"/>
    </xf>
    <xf numFmtId="0" fontId="40" fillId="0" borderId="34" xfId="45" applyFont="1" applyFill="1" applyBorder="1" applyProtection="1">
      <alignment vertical="center"/>
      <protection locked="0"/>
    </xf>
    <xf numFmtId="0" fontId="13" fillId="0" borderId="133" xfId="45" applyFont="1" applyFill="1" applyBorder="1" applyAlignment="1" applyProtection="1">
      <alignment horizontal="left" vertical="center" wrapText="1" shrinkToFit="1"/>
      <protection locked="0"/>
    </xf>
    <xf numFmtId="0" fontId="13" fillId="0" borderId="32" xfId="45" applyFont="1" applyFill="1" applyBorder="1" applyAlignment="1" applyProtection="1">
      <alignment horizontal="left" vertical="center" wrapText="1" shrinkToFit="1"/>
      <protection locked="0"/>
    </xf>
    <xf numFmtId="0" fontId="40" fillId="0" borderId="26" xfId="45" applyFont="1" applyFill="1" applyBorder="1" applyAlignment="1">
      <alignment horizontal="center" vertical="center"/>
    </xf>
    <xf numFmtId="0" fontId="40" fillId="0" borderId="64" xfId="45" applyFont="1" applyFill="1" applyBorder="1" applyAlignment="1">
      <alignment horizontal="center" vertical="center"/>
    </xf>
    <xf numFmtId="0" fontId="40" fillId="0" borderId="61" xfId="45" applyFont="1" applyBorder="1" applyAlignment="1">
      <alignment horizontal="center" vertical="center" textRotation="255" wrapText="1"/>
    </xf>
    <xf numFmtId="0" fontId="40" fillId="0" borderId="69" xfId="45" applyFont="1" applyBorder="1" applyAlignment="1">
      <alignment horizontal="center" vertical="center" textRotation="255" wrapText="1"/>
    </xf>
    <xf numFmtId="0" fontId="40" fillId="0" borderId="11" xfId="45" applyFont="1" applyFill="1" applyBorder="1" applyAlignment="1">
      <alignment horizontal="center" vertical="center" wrapText="1"/>
    </xf>
    <xf numFmtId="0" fontId="40" fillId="0" borderId="1" xfId="45" applyFont="1" applyFill="1" applyBorder="1" applyAlignment="1">
      <alignment horizontal="center" vertical="center" wrapText="1"/>
    </xf>
    <xf numFmtId="0" fontId="40" fillId="0" borderId="12" xfId="45" applyFont="1" applyFill="1" applyBorder="1" applyAlignment="1">
      <alignment horizontal="center" vertical="center" wrapText="1"/>
    </xf>
    <xf numFmtId="0" fontId="13" fillId="0" borderId="59" xfId="45" applyFont="1" applyFill="1" applyBorder="1" applyAlignment="1" applyProtection="1">
      <alignment horizontal="left" vertical="center" wrapText="1" shrinkToFit="1"/>
      <protection locked="0"/>
    </xf>
    <xf numFmtId="0" fontId="13" fillId="0" borderId="62" xfId="45" applyFont="1" applyFill="1" applyBorder="1" applyAlignment="1" applyProtection="1">
      <alignment horizontal="left" vertical="center" wrapText="1" shrinkToFit="1"/>
      <protection locked="0"/>
    </xf>
    <xf numFmtId="0" fontId="13" fillId="0" borderId="119" xfId="45" applyFont="1" applyFill="1" applyBorder="1" applyAlignment="1" applyProtection="1">
      <alignment horizontal="left" vertical="center" wrapText="1" shrinkToFit="1"/>
      <protection locked="0"/>
    </xf>
    <xf numFmtId="0" fontId="40" fillId="0" borderId="5" xfId="45" applyFont="1" applyFill="1" applyBorder="1" applyAlignment="1">
      <alignment horizontal="center" vertical="center"/>
    </xf>
    <xf numFmtId="0" fontId="40" fillId="0" borderId="9" xfId="45" applyFont="1" applyFill="1" applyBorder="1" applyAlignment="1">
      <alignment horizontal="center" vertical="center"/>
    </xf>
    <xf numFmtId="177" fontId="40" fillId="0" borderId="130" xfId="45" applyNumberFormat="1" applyFont="1" applyFill="1" applyBorder="1" applyAlignment="1">
      <alignment horizontal="right" vertical="center" indent="1"/>
    </xf>
    <xf numFmtId="177" fontId="40" fillId="0" borderId="132" xfId="45" applyNumberFormat="1" applyFont="1" applyFill="1" applyBorder="1" applyAlignment="1">
      <alignment horizontal="right" vertical="center" indent="1"/>
    </xf>
    <xf numFmtId="0" fontId="40" fillId="0" borderId="131" xfId="45" applyFont="1" applyFill="1" applyBorder="1" applyAlignment="1" applyProtection="1">
      <alignment horizontal="center" vertical="center" shrinkToFit="1"/>
      <protection locked="0"/>
    </xf>
    <xf numFmtId="0" fontId="40" fillId="0" borderId="22" xfId="45" applyFont="1" applyFill="1" applyBorder="1" applyAlignment="1" applyProtection="1">
      <alignment horizontal="center" vertical="center" shrinkToFit="1"/>
      <protection locked="0"/>
    </xf>
    <xf numFmtId="0" fontId="40" fillId="0" borderId="23" xfId="45" applyFont="1" applyFill="1" applyBorder="1" applyAlignment="1" applyProtection="1">
      <alignment horizontal="center" vertical="center" shrinkToFit="1"/>
      <protection locked="0"/>
    </xf>
    <xf numFmtId="0" fontId="13" fillId="0" borderId="21" xfId="45" applyFont="1" applyFill="1" applyBorder="1" applyAlignment="1" applyProtection="1">
      <alignment vertical="center" wrapText="1" shrinkToFit="1"/>
      <protection locked="0"/>
    </xf>
    <xf numFmtId="0" fontId="13" fillId="0" borderId="22" xfId="45" applyFont="1" applyFill="1" applyBorder="1" applyAlignment="1" applyProtection="1">
      <alignment vertical="center" wrapText="1" shrinkToFit="1"/>
      <protection locked="0"/>
    </xf>
    <xf numFmtId="0" fontId="13" fillId="0" borderId="135" xfId="45" applyFont="1" applyFill="1" applyBorder="1" applyAlignment="1" applyProtection="1">
      <alignment vertical="center" wrapText="1" shrinkToFit="1"/>
      <protection locked="0"/>
    </xf>
    <xf numFmtId="0" fontId="40" fillId="0" borderId="26" xfId="45" applyFont="1" applyFill="1" applyBorder="1" applyAlignment="1">
      <alignment horizontal="center" vertical="center" textRotation="255" shrinkToFit="1"/>
    </xf>
    <xf numFmtId="0" fontId="40" fillId="0" borderId="27" xfId="45" applyFont="1" applyFill="1" applyBorder="1" applyAlignment="1">
      <alignment horizontal="center" vertical="center" textRotation="255" shrinkToFit="1"/>
    </xf>
    <xf numFmtId="0" fontId="40" fillId="0" borderId="28" xfId="45" applyFont="1" applyFill="1" applyBorder="1" applyAlignment="1">
      <alignment horizontal="center" vertical="center" textRotation="255" shrinkToFit="1"/>
    </xf>
    <xf numFmtId="0" fontId="40" fillId="0" borderId="29" xfId="45" applyFont="1" applyFill="1" applyBorder="1">
      <alignment vertical="center"/>
    </xf>
    <xf numFmtId="0" fontId="40" fillId="0" borderId="30" xfId="45" applyFont="1" applyFill="1" applyBorder="1">
      <alignment vertical="center"/>
    </xf>
    <xf numFmtId="0" fontId="40" fillId="0" borderId="31" xfId="45" applyFont="1" applyFill="1" applyBorder="1">
      <alignment vertical="center"/>
    </xf>
    <xf numFmtId="0" fontId="13" fillId="0" borderId="120" xfId="45" applyFont="1" applyFill="1" applyBorder="1" applyAlignment="1">
      <alignment horizontal="left" vertical="center" wrapText="1" shrinkToFit="1"/>
    </xf>
    <xf numFmtId="0" fontId="13" fillId="0" borderId="29" xfId="45" applyFont="1" applyFill="1" applyBorder="1" applyAlignment="1">
      <alignment horizontal="left" vertical="center" wrapText="1" shrinkToFit="1"/>
    </xf>
    <xf numFmtId="177" fontId="40" fillId="0" borderId="120" xfId="45" applyNumberFormat="1" applyFont="1" applyFill="1" applyBorder="1" applyAlignment="1" applyProtection="1">
      <alignment horizontal="right" vertical="center" indent="1"/>
      <protection locked="0"/>
    </xf>
    <xf numFmtId="177" fontId="40" fillId="0" borderId="129" xfId="45" applyNumberFormat="1" applyFont="1" applyFill="1" applyBorder="1" applyAlignment="1" applyProtection="1">
      <alignment horizontal="right" vertical="center" indent="1"/>
      <protection locked="0"/>
    </xf>
    <xf numFmtId="0" fontId="40" fillId="0" borderId="8" xfId="45" applyFont="1" applyFill="1" applyBorder="1" applyAlignment="1">
      <alignment horizontal="center" vertical="center"/>
    </xf>
    <xf numFmtId="0" fontId="40" fillId="0" borderId="6" xfId="45" applyFont="1" applyFill="1" applyBorder="1" applyAlignment="1">
      <alignment horizontal="center" vertical="center"/>
    </xf>
    <xf numFmtId="0" fontId="40" fillId="0" borderId="11" xfId="45" applyFont="1" applyFill="1" applyBorder="1" applyAlignment="1">
      <alignment horizontal="center" vertical="center"/>
    </xf>
    <xf numFmtId="0" fontId="40" fillId="0" borderId="1" xfId="45" applyFont="1" applyFill="1" applyBorder="1" applyAlignment="1">
      <alignment horizontal="center" vertical="center"/>
    </xf>
    <xf numFmtId="178" fontId="40" fillId="0" borderId="22" xfId="46" applyNumberFormat="1" applyFont="1" applyFill="1" applyBorder="1" applyAlignment="1" applyProtection="1">
      <alignment horizontal="right" vertical="center" indent="1"/>
      <protection locked="0"/>
    </xf>
    <xf numFmtId="178" fontId="40" fillId="0" borderId="135" xfId="46" applyNumberFormat="1" applyFont="1" applyFill="1" applyBorder="1" applyAlignment="1" applyProtection="1">
      <alignment horizontal="right" vertical="center" indent="1"/>
      <protection locked="0"/>
    </xf>
    <xf numFmtId="0" fontId="40" fillId="0" borderId="1" xfId="45" applyFont="1" applyFill="1" applyBorder="1" applyAlignment="1" applyProtection="1">
      <alignment horizontal="left" vertical="center" wrapText="1"/>
      <protection locked="0"/>
    </xf>
    <xf numFmtId="0" fontId="40" fillId="0" borderId="1" xfId="45" applyFont="1" applyFill="1" applyBorder="1" applyAlignment="1" applyProtection="1">
      <alignment horizontal="left" vertical="center"/>
      <protection locked="0"/>
    </xf>
    <xf numFmtId="0" fontId="13" fillId="0" borderId="21" xfId="45" applyFont="1" applyFill="1" applyBorder="1" applyAlignment="1">
      <alignment vertical="center" wrapText="1" shrinkToFit="1"/>
    </xf>
    <xf numFmtId="0" fontId="13" fillId="0" borderId="22" xfId="45" applyFont="1" applyFill="1" applyBorder="1" applyAlignment="1">
      <alignment vertical="center" wrapText="1" shrinkToFit="1"/>
    </xf>
    <xf numFmtId="0" fontId="13" fillId="0" borderId="135" xfId="45" applyFont="1" applyFill="1" applyBorder="1" applyAlignment="1">
      <alignment vertical="center" wrapText="1" shrinkToFit="1"/>
    </xf>
    <xf numFmtId="0" fontId="40" fillId="0" borderId="122" xfId="45" applyFont="1" applyFill="1" applyBorder="1">
      <alignment vertical="center"/>
    </xf>
    <xf numFmtId="0" fontId="40" fillId="0" borderId="14" xfId="45" applyFont="1" applyFill="1" applyBorder="1">
      <alignment vertical="center"/>
    </xf>
    <xf numFmtId="0" fontId="40" fillId="0" borderId="166" xfId="45" applyFont="1" applyFill="1" applyBorder="1">
      <alignment vertical="center"/>
    </xf>
    <xf numFmtId="0" fontId="13" fillId="0" borderId="121" xfId="45" applyFont="1" applyFill="1" applyBorder="1" applyAlignment="1">
      <alignment horizontal="left" vertical="center" wrapText="1" shrinkToFit="1"/>
    </xf>
    <xf numFmtId="0" fontId="13" fillId="0" borderId="122" xfId="45" applyFont="1" applyFill="1" applyBorder="1" applyAlignment="1">
      <alignment horizontal="left" vertical="center" wrapText="1" shrinkToFit="1"/>
    </xf>
    <xf numFmtId="178" fontId="40" fillId="0" borderId="5" xfId="45" applyNumberFormat="1" applyFont="1" applyFill="1" applyBorder="1" applyAlignment="1">
      <alignment horizontal="right" vertical="center" indent="1"/>
    </xf>
    <xf numFmtId="178" fontId="40" fillId="0" borderId="49" xfId="45" applyNumberFormat="1" applyFont="1" applyFill="1" applyBorder="1" applyAlignment="1">
      <alignment horizontal="right" vertical="center" indent="1"/>
    </xf>
    <xf numFmtId="178" fontId="40" fillId="0" borderId="0" xfId="45" applyNumberFormat="1" applyFont="1" applyFill="1" applyAlignment="1">
      <alignment horizontal="right" vertical="center" indent="1"/>
    </xf>
    <xf numFmtId="178" fontId="40" fillId="0" borderId="52" xfId="45" applyNumberFormat="1" applyFont="1" applyFill="1" applyBorder="1" applyAlignment="1">
      <alignment horizontal="right" vertical="center" indent="1"/>
    </xf>
    <xf numFmtId="178" fontId="40" fillId="0" borderId="1" xfId="45" applyNumberFormat="1" applyFont="1" applyFill="1" applyBorder="1" applyAlignment="1">
      <alignment horizontal="right" vertical="center" indent="1"/>
    </xf>
    <xf numFmtId="178" fontId="40" fillId="0" borderId="46" xfId="45" applyNumberFormat="1" applyFont="1" applyFill="1" applyBorder="1" applyAlignment="1">
      <alignment horizontal="right" vertical="center" indent="1"/>
    </xf>
    <xf numFmtId="0" fontId="143" fillId="0" borderId="53" xfId="45" applyFont="1" applyBorder="1" applyAlignment="1">
      <alignment horizontal="center" vertical="center" wrapText="1"/>
    </xf>
    <xf numFmtId="0" fontId="143" fillId="0" borderId="54" xfId="45" applyFont="1" applyBorder="1" applyAlignment="1">
      <alignment horizontal="center" vertical="center" wrapText="1"/>
    </xf>
    <xf numFmtId="0" fontId="143" fillId="0" borderId="36" xfId="45" applyFont="1" applyBorder="1" applyAlignment="1">
      <alignment horizontal="center" vertical="center" wrapText="1"/>
    </xf>
    <xf numFmtId="0" fontId="110" fillId="0" borderId="53" xfId="45" applyFont="1" applyBorder="1" applyAlignment="1">
      <alignment horizontal="center" vertical="center" wrapText="1"/>
    </xf>
    <xf numFmtId="0" fontId="110" fillId="0" borderId="54" xfId="45" applyFont="1" applyBorder="1" applyAlignment="1">
      <alignment horizontal="center" vertical="center" wrapText="1"/>
    </xf>
    <xf numFmtId="0" fontId="40" fillId="0" borderId="8" xfId="45" applyFont="1" applyFill="1" applyBorder="1" applyAlignment="1">
      <alignment horizontal="center" vertical="center" wrapText="1"/>
    </xf>
    <xf numFmtId="0" fontId="40" fillId="0" borderId="5" xfId="45" applyFont="1" applyFill="1" applyBorder="1" applyAlignment="1">
      <alignment horizontal="center" vertical="center" wrapText="1"/>
    </xf>
    <xf numFmtId="0" fontId="40" fillId="0" borderId="9" xfId="45" applyFont="1" applyFill="1" applyBorder="1" applyAlignment="1">
      <alignment horizontal="center" vertical="center" wrapText="1"/>
    </xf>
    <xf numFmtId="0" fontId="40" fillId="0" borderId="71" xfId="45" applyFont="1" applyBorder="1" applyAlignment="1">
      <alignment horizontal="center" vertical="center" textRotation="255"/>
    </xf>
    <xf numFmtId="0" fontId="40" fillId="0" borderId="61" xfId="45" applyFont="1" applyBorder="1" applyAlignment="1">
      <alignment horizontal="center" vertical="center" textRotation="255"/>
    </xf>
    <xf numFmtId="0" fontId="40" fillId="0" borderId="72" xfId="45" applyFont="1" applyBorder="1" applyAlignment="1">
      <alignment horizontal="center" vertical="center" textRotation="255"/>
    </xf>
    <xf numFmtId="0" fontId="91" fillId="0" borderId="3" xfId="45" applyFont="1" applyFill="1" applyBorder="1" applyAlignment="1">
      <alignment horizontal="left" vertical="center"/>
    </xf>
    <xf numFmtId="0" fontId="91" fillId="0" borderId="4" xfId="45" applyFont="1" applyFill="1" applyBorder="1" applyAlignment="1">
      <alignment horizontal="left" vertical="center"/>
    </xf>
    <xf numFmtId="0" fontId="91" fillId="0" borderId="68" xfId="45" applyFont="1" applyFill="1" applyBorder="1" applyAlignment="1">
      <alignment horizontal="left" vertical="center"/>
    </xf>
    <xf numFmtId="184" fontId="126" fillId="0" borderId="3" xfId="45" applyNumberFormat="1" applyFont="1" applyFill="1" applyBorder="1" applyAlignment="1">
      <alignment horizontal="right" vertical="center"/>
    </xf>
    <xf numFmtId="184" fontId="126" fillId="0" borderId="4" xfId="45" applyNumberFormat="1" applyFont="1" applyFill="1" applyBorder="1" applyAlignment="1">
      <alignment horizontal="right" vertical="center"/>
    </xf>
    <xf numFmtId="184" fontId="126" fillId="0" borderId="68" xfId="45" applyNumberFormat="1" applyFont="1" applyFill="1" applyBorder="1" applyAlignment="1">
      <alignment horizontal="right" vertical="center"/>
    </xf>
    <xf numFmtId="0" fontId="40" fillId="0" borderId="3" xfId="45" applyFont="1" applyFill="1" applyBorder="1" applyAlignment="1">
      <alignment horizontal="left" vertical="center" wrapText="1" indent="1"/>
    </xf>
    <xf numFmtId="0" fontId="40" fillId="0" borderId="4" xfId="45" applyFont="1" applyFill="1" applyBorder="1" applyAlignment="1">
      <alignment horizontal="left" vertical="center" wrapText="1" indent="1"/>
    </xf>
    <xf numFmtId="0" fontId="40" fillId="0" borderId="10" xfId="45" applyFont="1" applyFill="1" applyBorder="1" applyAlignment="1">
      <alignment horizontal="left" vertical="center" wrapText="1" indent="1"/>
    </xf>
    <xf numFmtId="0" fontId="40" fillId="0" borderId="68" xfId="45" applyFont="1" applyFill="1" applyBorder="1" applyAlignment="1">
      <alignment horizontal="left" vertical="center" wrapText="1" indent="1"/>
    </xf>
    <xf numFmtId="0" fontId="40" fillId="0" borderId="73" xfId="45" applyFont="1" applyFill="1" applyBorder="1" applyAlignment="1">
      <alignment horizontal="left" vertical="center" wrapText="1" indent="1"/>
    </xf>
    <xf numFmtId="0" fontId="40" fillId="0" borderId="74" xfId="45" applyFont="1" applyFill="1" applyBorder="1" applyAlignment="1">
      <alignment horizontal="left" vertical="center" wrapText="1" indent="1"/>
    </xf>
    <xf numFmtId="0" fontId="40" fillId="0" borderId="75" xfId="45" applyFont="1" applyFill="1" applyBorder="1" applyAlignment="1">
      <alignment horizontal="left" vertical="center" wrapText="1" indent="1"/>
    </xf>
    <xf numFmtId="0" fontId="40" fillId="0" borderId="76" xfId="45" applyFont="1" applyFill="1" applyBorder="1" applyAlignment="1">
      <alignment horizontal="left" vertical="center" wrapText="1" indent="1"/>
    </xf>
    <xf numFmtId="0" fontId="91" fillId="0" borderId="3" xfId="45" applyFont="1" applyFill="1" applyBorder="1" applyAlignment="1">
      <alignment horizontal="center" vertical="center" shrinkToFit="1"/>
    </xf>
    <xf numFmtId="0" fontId="91" fillId="0" borderId="4" xfId="45" applyFont="1" applyFill="1" applyBorder="1" applyAlignment="1">
      <alignment horizontal="center" vertical="center" shrinkToFit="1"/>
    </xf>
    <xf numFmtId="0" fontId="91" fillId="0" borderId="10" xfId="45" applyFont="1" applyFill="1" applyBorder="1" applyAlignment="1">
      <alignment horizontal="center" vertical="center" shrinkToFit="1"/>
    </xf>
    <xf numFmtId="0" fontId="128" fillId="0" borderId="4" xfId="45" applyFont="1" applyFill="1" applyBorder="1" applyAlignment="1">
      <alignment horizontal="center" vertical="center" shrinkToFit="1"/>
    </xf>
    <xf numFmtId="0" fontId="128" fillId="0" borderId="10" xfId="45" applyFont="1" applyFill="1" applyBorder="1" applyAlignment="1">
      <alignment horizontal="center" vertical="center" shrinkToFit="1"/>
    </xf>
    <xf numFmtId="0" fontId="40" fillId="0" borderId="8" xfId="45" applyFont="1" applyFill="1" applyBorder="1" applyAlignment="1">
      <alignment horizontal="left" vertical="center" indent="1"/>
    </xf>
    <xf numFmtId="0" fontId="40" fillId="0" borderId="5" xfId="45" applyFont="1" applyFill="1" applyBorder="1" applyAlignment="1">
      <alignment horizontal="left" vertical="center" indent="1"/>
    </xf>
    <xf numFmtId="178" fontId="40" fillId="0" borderId="5" xfId="46" applyNumberFormat="1" applyFont="1" applyFill="1" applyBorder="1" applyAlignment="1" applyProtection="1">
      <alignment horizontal="right" vertical="center" indent="1"/>
      <protection locked="0"/>
    </xf>
    <xf numFmtId="178" fontId="40" fillId="0" borderId="9" xfId="46" applyNumberFormat="1" applyFont="1" applyFill="1" applyBorder="1" applyAlignment="1" applyProtection="1">
      <alignment horizontal="right" vertical="center" indent="1"/>
      <protection locked="0"/>
    </xf>
    <xf numFmtId="0" fontId="122" fillId="0" borderId="0" xfId="48" applyFont="1" applyAlignment="1">
      <alignment horizontal="center" vertical="center"/>
    </xf>
    <xf numFmtId="0" fontId="126" fillId="0" borderId="1" xfId="48" applyFont="1" applyBorder="1" applyAlignment="1">
      <alignment horizontal="center" vertical="center"/>
    </xf>
    <xf numFmtId="58" fontId="103" fillId="0" borderId="1" xfId="0" applyNumberFormat="1" applyFont="1" applyBorder="1" applyAlignment="1">
      <alignment horizontal="left" vertical="center" shrinkToFit="1"/>
    </xf>
    <xf numFmtId="0" fontId="126" fillId="0" borderId="3" xfId="3" applyFont="1" applyBorder="1" applyAlignment="1">
      <alignment horizontal="center" vertical="center"/>
    </xf>
    <xf numFmtId="0" fontId="126" fillId="0" borderId="4" xfId="3" applyFont="1" applyBorder="1" applyAlignment="1">
      <alignment horizontal="center" vertical="center"/>
    </xf>
    <xf numFmtId="0" fontId="126" fillId="0" borderId="10" xfId="3" applyFont="1" applyBorder="1" applyAlignment="1">
      <alignment horizontal="center" vertical="center"/>
    </xf>
    <xf numFmtId="0" fontId="0" fillId="0" borderId="3" xfId="0" applyBorder="1" applyAlignment="1">
      <alignment horizontal="left" shrinkToFit="1"/>
    </xf>
    <xf numFmtId="0" fontId="0" fillId="0" borderId="4" xfId="0" applyBorder="1" applyAlignment="1">
      <alignment horizontal="left" shrinkToFit="1"/>
    </xf>
    <xf numFmtId="0" fontId="0" fillId="0" borderId="10" xfId="0" applyBorder="1" applyAlignment="1">
      <alignment horizontal="left" shrinkToFit="1"/>
    </xf>
    <xf numFmtId="0" fontId="126" fillId="0" borderId="2" xfId="3" applyFont="1" applyBorder="1" applyAlignment="1">
      <alignment horizontal="center" vertical="center"/>
    </xf>
    <xf numFmtId="0" fontId="126" fillId="0" borderId="2" xfId="3" applyFont="1" applyBorder="1" applyAlignment="1">
      <alignment horizontal="left" vertical="center"/>
    </xf>
    <xf numFmtId="0" fontId="126" fillId="0" borderId="11" xfId="3" applyFont="1" applyBorder="1" applyAlignment="1">
      <alignment horizontal="left" vertical="center"/>
    </xf>
    <xf numFmtId="0" fontId="126" fillId="0" borderId="1" xfId="3" applyFont="1" applyBorder="1" applyAlignment="1">
      <alignment horizontal="left" vertical="center"/>
    </xf>
    <xf numFmtId="0" fontId="126" fillId="0" borderId="12" xfId="3" applyFont="1" applyBorder="1" applyAlignment="1">
      <alignment horizontal="left" vertical="center"/>
    </xf>
    <xf numFmtId="0" fontId="126" fillId="0" borderId="2" xfId="48" applyFont="1" applyBorder="1" applyAlignment="1">
      <alignment horizontal="center" vertical="center" wrapText="1"/>
    </xf>
    <xf numFmtId="0" fontId="126" fillId="0" borderId="2" xfId="48" applyFont="1" applyBorder="1" applyAlignment="1">
      <alignment horizontal="center" vertical="center"/>
    </xf>
    <xf numFmtId="0" fontId="126" fillId="0" borderId="8" xfId="48" applyFont="1" applyBorder="1" applyAlignment="1" applyProtection="1">
      <alignment horizontal="center" vertical="center" wrapText="1"/>
      <protection locked="0"/>
    </xf>
    <xf numFmtId="0" fontId="126" fillId="0" borderId="9" xfId="48" applyFont="1" applyBorder="1" applyAlignment="1" applyProtection="1">
      <alignment horizontal="center" vertical="center" wrapText="1"/>
      <protection locked="0"/>
    </xf>
    <xf numFmtId="0" fontId="126" fillId="0" borderId="2" xfId="48" applyFont="1" applyBorder="1" applyAlignment="1" applyProtection="1">
      <alignment vertical="center" wrapText="1"/>
      <protection locked="0"/>
    </xf>
    <xf numFmtId="0" fontId="126" fillId="0" borderId="2" xfId="48" applyFont="1" applyBorder="1" applyAlignment="1" applyProtection="1">
      <alignment horizontal="center" vertical="center"/>
      <protection locked="0"/>
    </xf>
    <xf numFmtId="0" fontId="126" fillId="0" borderId="2" xfId="48" applyFont="1" applyBorder="1" applyAlignment="1" applyProtection="1">
      <alignment horizontal="center" vertical="center" wrapText="1"/>
      <protection locked="0"/>
    </xf>
    <xf numFmtId="0" fontId="91" fillId="0" borderId="2" xfId="48" applyFont="1" applyBorder="1" applyAlignment="1" applyProtection="1">
      <alignment horizontal="left" vertical="center" wrapText="1"/>
      <protection locked="0"/>
    </xf>
    <xf numFmtId="0" fontId="126" fillId="0" borderId="3" xfId="48" applyFont="1" applyBorder="1" applyAlignment="1" applyProtection="1">
      <alignment vertical="center" wrapText="1"/>
      <protection locked="0"/>
    </xf>
    <xf numFmtId="0" fontId="126" fillId="0" borderId="4" xfId="48" applyFont="1" applyBorder="1" applyAlignment="1" applyProtection="1">
      <alignment vertical="center" wrapText="1"/>
      <protection locked="0"/>
    </xf>
    <xf numFmtId="0" fontId="126" fillId="0" borderId="10" xfId="48" applyFont="1" applyBorder="1" applyAlignment="1" applyProtection="1">
      <alignment vertical="center" wrapText="1"/>
      <protection locked="0"/>
    </xf>
    <xf numFmtId="0" fontId="126" fillId="0" borderId="3" xfId="48" applyFont="1" applyBorder="1" applyAlignment="1">
      <alignment horizontal="center" vertical="center"/>
    </xf>
    <xf numFmtId="0" fontId="126" fillId="0" borderId="10" xfId="48" applyFont="1" applyBorder="1" applyAlignment="1">
      <alignment horizontal="center" vertical="center"/>
    </xf>
    <xf numFmtId="0" fontId="126" fillId="0" borderId="0" xfId="48" applyFont="1" applyAlignment="1">
      <alignment vertical="center" wrapText="1"/>
    </xf>
    <xf numFmtId="0" fontId="126" fillId="0" borderId="0" xfId="48" applyFont="1">
      <alignment vertical="center"/>
    </xf>
    <xf numFmtId="0" fontId="126" fillId="0" borderId="3" xfId="48" applyFont="1" applyBorder="1" applyAlignment="1" applyProtection="1">
      <alignment horizontal="center" vertical="center" wrapText="1"/>
      <protection locked="0"/>
    </xf>
    <xf numFmtId="0" fontId="126" fillId="0" borderId="10" xfId="48" applyFont="1" applyBorder="1" applyAlignment="1" applyProtection="1">
      <alignment horizontal="center" vertical="center" wrapText="1"/>
      <protection locked="0"/>
    </xf>
    <xf numFmtId="0" fontId="122" fillId="0" borderId="0" xfId="49" applyFont="1" applyAlignment="1">
      <alignment horizontal="center" vertical="center"/>
    </xf>
    <xf numFmtId="0" fontId="126" fillId="0" borderId="1" xfId="49" applyFont="1" applyBorder="1" applyAlignment="1">
      <alignment horizontal="center" vertical="center"/>
    </xf>
    <xf numFmtId="58" fontId="10" fillId="0" borderId="1" xfId="0" applyNumberFormat="1" applyFont="1" applyBorder="1" applyAlignment="1">
      <alignment horizontal="left" vertical="center" shrinkToFit="1"/>
    </xf>
    <xf numFmtId="0" fontId="126" fillId="0" borderId="3" xfId="3" applyFont="1" applyBorder="1" applyAlignment="1">
      <alignment horizontal="left" vertical="center"/>
    </xf>
    <xf numFmtId="0" fontId="126" fillId="0" borderId="4" xfId="3" applyFont="1" applyBorder="1" applyAlignment="1">
      <alignment horizontal="left" vertical="center"/>
    </xf>
    <xf numFmtId="0" fontId="126" fillId="0" borderId="10" xfId="3" applyFont="1" applyBorder="1" applyAlignment="1">
      <alignment horizontal="left" vertical="center"/>
    </xf>
    <xf numFmtId="0" fontId="1" fillId="0" borderId="4" xfId="49" applyBorder="1">
      <alignment vertical="center"/>
    </xf>
    <xf numFmtId="0" fontId="1" fillId="0" borderId="3" xfId="49" applyBorder="1" applyAlignment="1">
      <alignment horizontal="left" vertical="center"/>
    </xf>
    <xf numFmtId="0" fontId="1" fillId="0" borderId="4" xfId="49" applyBorder="1" applyAlignment="1">
      <alignment horizontal="left" vertical="center"/>
    </xf>
    <xf numFmtId="0" fontId="1" fillId="0" borderId="10" xfId="49" applyBorder="1" applyAlignment="1">
      <alignment horizontal="left" vertical="center"/>
    </xf>
    <xf numFmtId="0" fontId="126" fillId="0" borderId="8" xfId="3" applyFont="1" applyBorder="1" applyAlignment="1">
      <alignment horizontal="center" vertical="center"/>
    </xf>
    <xf numFmtId="0" fontId="1" fillId="0" borderId="5" xfId="49" applyBorder="1">
      <alignment vertical="center"/>
    </xf>
    <xf numFmtId="0" fontId="126" fillId="0" borderId="3" xfId="49" applyFont="1" applyBorder="1" applyAlignment="1">
      <alignment horizontal="center" vertical="center" wrapText="1"/>
    </xf>
    <xf numFmtId="0" fontId="126" fillId="0" borderId="4" xfId="49" applyFont="1" applyBorder="1" applyAlignment="1">
      <alignment horizontal="center" vertical="center" wrapText="1"/>
    </xf>
    <xf numFmtId="0" fontId="1" fillId="0" borderId="4" xfId="49" applyBorder="1" applyAlignment="1">
      <alignment horizontal="center" vertical="center"/>
    </xf>
    <xf numFmtId="0" fontId="1" fillId="0" borderId="10" xfId="49" applyBorder="1" applyAlignment="1">
      <alignment horizontal="center" vertical="center"/>
    </xf>
    <xf numFmtId="0" fontId="126" fillId="0" borderId="2" xfId="49" applyFont="1" applyBorder="1" applyAlignment="1">
      <alignment horizontal="center" vertical="center"/>
    </xf>
    <xf numFmtId="0" fontId="1" fillId="0" borderId="10" xfId="49" applyBorder="1" applyAlignment="1">
      <alignment horizontal="center" vertical="center" wrapText="1"/>
    </xf>
    <xf numFmtId="0" fontId="126" fillId="0" borderId="2" xfId="49" applyFont="1" applyBorder="1" applyAlignment="1">
      <alignment horizontal="center" vertical="center" wrapText="1"/>
    </xf>
    <xf numFmtId="0" fontId="91" fillId="0" borderId="2" xfId="49" applyFont="1" applyBorder="1" applyAlignment="1">
      <alignment horizontal="left" vertical="center" wrapText="1"/>
    </xf>
    <xf numFmtId="0" fontId="1" fillId="0" borderId="4" xfId="49" applyBorder="1" applyAlignment="1">
      <alignment vertical="center" wrapText="1"/>
    </xf>
    <xf numFmtId="0" fontId="1" fillId="0" borderId="10" xfId="49" applyBorder="1" applyAlignment="1">
      <alignment vertical="center" wrapText="1"/>
    </xf>
    <xf numFmtId="0" fontId="126" fillId="0" borderId="3" xfId="49" applyFont="1" applyBorder="1" applyAlignment="1">
      <alignment vertical="center" wrapText="1"/>
    </xf>
    <xf numFmtId="0" fontId="126" fillId="0" borderId="4" xfId="49" applyFont="1" applyBorder="1" applyAlignment="1">
      <alignment vertical="center" wrapText="1"/>
    </xf>
    <xf numFmtId="0" fontId="126" fillId="0" borderId="10" xfId="49" applyFont="1" applyBorder="1" applyAlignment="1">
      <alignment vertical="center" wrapText="1"/>
    </xf>
    <xf numFmtId="0" fontId="126" fillId="0" borderId="2" xfId="49" applyFont="1" applyBorder="1" applyAlignment="1">
      <alignment vertical="center" wrapText="1"/>
    </xf>
    <xf numFmtId="0" fontId="126" fillId="0" borderId="3" xfId="49" applyFont="1" applyBorder="1" applyAlignment="1">
      <alignment horizontal="center" vertical="center"/>
    </xf>
    <xf numFmtId="0" fontId="126" fillId="0" borderId="10" xfId="49" applyFont="1" applyBorder="1" applyAlignment="1">
      <alignment horizontal="center" vertical="center"/>
    </xf>
    <xf numFmtId="0" fontId="126" fillId="0" borderId="0" xfId="49" applyFont="1" applyAlignment="1">
      <alignment vertical="center" wrapText="1"/>
    </xf>
    <xf numFmtId="0" fontId="126" fillId="0" borderId="0" xfId="49" applyFont="1">
      <alignment vertical="center"/>
    </xf>
    <xf numFmtId="0" fontId="129" fillId="0" borderId="0" xfId="0" applyFont="1" applyAlignment="1">
      <alignment horizontal="right" vertical="center"/>
    </xf>
    <xf numFmtId="0" fontId="0" fillId="0" borderId="2" xfId="0" applyFill="1" applyBorder="1" applyAlignment="1">
      <alignment horizontal="center" vertical="center"/>
    </xf>
    <xf numFmtId="183" fontId="29" fillId="0" borderId="3" xfId="0" applyNumberFormat="1" applyFont="1" applyFill="1" applyBorder="1" applyAlignment="1">
      <alignment horizontal="center" vertical="center"/>
    </xf>
    <xf numFmtId="183" fontId="29" fillId="0" borderId="4" xfId="0" applyNumberFormat="1" applyFont="1" applyFill="1" applyBorder="1" applyAlignment="1">
      <alignment horizontal="center" vertical="center"/>
    </xf>
    <xf numFmtId="183" fontId="29" fillId="0" borderId="10" xfId="0" applyNumberFormat="1" applyFont="1" applyFill="1" applyBorder="1" applyAlignment="1">
      <alignment horizontal="center" vertical="center"/>
    </xf>
    <xf numFmtId="184" fontId="29" fillId="0" borderId="2" xfId="0" applyNumberFormat="1" applyFont="1" applyFill="1" applyBorder="1" applyAlignment="1">
      <alignment horizontal="right" vertical="center"/>
    </xf>
    <xf numFmtId="0" fontId="29" fillId="0" borderId="4" xfId="0" applyFont="1" applyFill="1" applyBorder="1" applyAlignment="1">
      <alignment horizontal="center" vertical="center"/>
    </xf>
    <xf numFmtId="0" fontId="29" fillId="0" borderId="10" xfId="0" applyFont="1" applyFill="1" applyBorder="1" applyAlignment="1">
      <alignment horizontal="center" vertical="center"/>
    </xf>
    <xf numFmtId="0" fontId="0" fillId="0" borderId="0" xfId="0" applyFill="1" applyAlignment="1">
      <alignment horizontal="left"/>
    </xf>
    <xf numFmtId="0" fontId="0" fillId="0" borderId="0" xfId="0" applyFill="1"/>
    <xf numFmtId="0" fontId="0" fillId="0" borderId="3" xfId="0" applyFill="1" applyBorder="1" applyAlignment="1">
      <alignment horizontal="center" vertical="center"/>
    </xf>
    <xf numFmtId="0" fontId="0" fillId="0" borderId="4" xfId="0" applyFill="1" applyBorder="1" applyAlignment="1">
      <alignment horizontal="center" vertical="center"/>
    </xf>
    <xf numFmtId="0" fontId="0" fillId="0" borderId="10" xfId="0" applyFill="1" applyBorder="1" applyAlignment="1">
      <alignment horizontal="center" vertical="center"/>
    </xf>
    <xf numFmtId="58" fontId="0" fillId="0" borderId="3" xfId="0" applyNumberFormat="1" applyFill="1" applyBorder="1" applyAlignment="1" applyProtection="1">
      <alignment horizontal="center" vertical="center"/>
      <protection locked="0"/>
    </xf>
    <xf numFmtId="58" fontId="0" fillId="0" borderId="4" xfId="0" applyNumberFormat="1" applyFill="1" applyBorder="1" applyAlignment="1" applyProtection="1">
      <alignment horizontal="center" vertical="center"/>
      <protection locked="0"/>
    </xf>
    <xf numFmtId="58" fontId="0" fillId="0" borderId="10" xfId="0" applyNumberFormat="1" applyFill="1" applyBorder="1" applyAlignment="1" applyProtection="1">
      <alignment horizontal="center" vertical="center"/>
      <protection locked="0"/>
    </xf>
    <xf numFmtId="0" fontId="0" fillId="0" borderId="2" xfId="0" applyFill="1" applyBorder="1" applyAlignment="1" applyProtection="1">
      <alignment horizontal="center" vertical="center" shrinkToFit="1"/>
      <protection locked="0"/>
    </xf>
    <xf numFmtId="20" fontId="0" fillId="0" borderId="3" xfId="0" applyNumberFormat="1" applyFill="1" applyBorder="1" applyAlignment="1" applyProtection="1">
      <alignment horizontal="center" vertical="center"/>
      <protection locked="0"/>
    </xf>
    <xf numFmtId="0" fontId="0" fillId="0" borderId="4" xfId="0" applyFill="1" applyBorder="1" applyAlignment="1" applyProtection="1">
      <alignment horizontal="center" vertical="center"/>
      <protection locked="0"/>
    </xf>
    <xf numFmtId="20" fontId="0" fillId="0" borderId="4" xfId="0" applyNumberFormat="1" applyFill="1" applyBorder="1" applyAlignment="1" applyProtection="1">
      <alignment horizontal="center" vertical="center"/>
      <protection locked="0"/>
    </xf>
    <xf numFmtId="0" fontId="0" fillId="0" borderId="10" xfId="0" applyFill="1" applyBorder="1" applyAlignment="1" applyProtection="1">
      <alignment horizontal="center" vertical="center"/>
      <protection locked="0"/>
    </xf>
    <xf numFmtId="0" fontId="0" fillId="0" borderId="3" xfId="0" applyFill="1" applyBorder="1" applyAlignment="1" applyProtection="1">
      <alignment horizontal="left" vertical="center" shrinkToFit="1"/>
      <protection locked="0"/>
    </xf>
    <xf numFmtId="0" fontId="0" fillId="0" borderId="4" xfId="0" applyFill="1" applyBorder="1" applyAlignment="1" applyProtection="1">
      <alignment horizontal="left" vertical="center" shrinkToFit="1"/>
      <protection locked="0"/>
    </xf>
    <xf numFmtId="0" fontId="0" fillId="0" borderId="10" xfId="0" applyFill="1" applyBorder="1" applyAlignment="1" applyProtection="1">
      <alignment horizontal="left" vertical="center" shrinkToFit="1"/>
      <protection locked="0"/>
    </xf>
    <xf numFmtId="0" fontId="12" fillId="0" borderId="2" xfId="0" applyFont="1" applyFill="1" applyBorder="1" applyAlignment="1" applyProtection="1">
      <alignment horizontal="center" vertical="center" wrapText="1" shrinkToFit="1"/>
      <protection locked="0"/>
    </xf>
    <xf numFmtId="0" fontId="12" fillId="0" borderId="2" xfId="0" applyFont="1" applyFill="1" applyBorder="1" applyAlignment="1" applyProtection="1">
      <alignment horizontal="center" vertical="center" shrinkToFit="1"/>
      <protection locked="0"/>
    </xf>
    <xf numFmtId="22" fontId="0" fillId="0" borderId="3" xfId="0" applyNumberFormat="1" applyFill="1" applyBorder="1" applyAlignment="1" applyProtection="1">
      <alignment horizontal="center" vertical="center"/>
      <protection locked="0"/>
    </xf>
    <xf numFmtId="0" fontId="0" fillId="0" borderId="1" xfId="0" applyFill="1" applyBorder="1" applyAlignment="1">
      <alignment horizontal="left"/>
    </xf>
    <xf numFmtId="58" fontId="29" fillId="0" borderId="3" xfId="0" applyNumberFormat="1" applyFont="1" applyFill="1" applyBorder="1" applyAlignment="1" applyProtection="1">
      <alignment horizontal="center" vertical="center"/>
      <protection locked="0"/>
    </xf>
    <xf numFmtId="58" fontId="29" fillId="0" borderId="4" xfId="0" applyNumberFormat="1" applyFont="1" applyFill="1" applyBorder="1" applyAlignment="1" applyProtection="1">
      <alignment horizontal="center" vertical="center"/>
      <protection locked="0"/>
    </xf>
    <xf numFmtId="58" fontId="29" fillId="0" borderId="10" xfId="0" applyNumberFormat="1" applyFont="1" applyFill="1" applyBorder="1" applyAlignment="1" applyProtection="1">
      <alignment horizontal="center" vertical="center"/>
      <protection locked="0"/>
    </xf>
    <xf numFmtId="0" fontId="40" fillId="0" borderId="3" xfId="0" applyFont="1" applyFill="1" applyBorder="1" applyAlignment="1" applyProtection="1">
      <alignment horizontal="left" vertical="center" wrapText="1" shrinkToFit="1"/>
      <protection locked="0"/>
    </xf>
    <xf numFmtId="0" fontId="40" fillId="0" borderId="4" xfId="0" applyFont="1" applyFill="1" applyBorder="1" applyAlignment="1" applyProtection="1">
      <alignment horizontal="left" vertical="center" shrinkToFit="1"/>
      <protection locked="0"/>
    </xf>
    <xf numFmtId="0" fontId="40" fillId="0" borderId="10" xfId="0" applyFont="1" applyFill="1" applyBorder="1" applyAlignment="1" applyProtection="1">
      <alignment horizontal="left" vertical="center" shrinkToFit="1"/>
      <protection locked="0"/>
    </xf>
    <xf numFmtId="0" fontId="12" fillId="0" borderId="80" xfId="0" applyFont="1" applyFill="1" applyBorder="1" applyAlignment="1" applyProtection="1">
      <alignment horizontal="center" vertical="top" textRotation="255" shrinkToFit="1"/>
      <protection locked="0"/>
    </xf>
    <xf numFmtId="0" fontId="12" fillId="0" borderId="83" xfId="0" applyFont="1" applyFill="1" applyBorder="1" applyProtection="1">
      <protection locked="0"/>
    </xf>
    <xf numFmtId="0" fontId="12" fillId="0" borderId="83" xfId="0" applyFont="1" applyFill="1" applyBorder="1" applyAlignment="1" applyProtection="1">
      <alignment horizontal="center" vertical="top" textRotation="255" shrinkToFit="1"/>
      <protection locked="0"/>
    </xf>
    <xf numFmtId="0" fontId="12" fillId="0" borderId="88" xfId="0" applyFont="1" applyFill="1" applyBorder="1" applyAlignment="1" applyProtection="1">
      <alignment horizontal="center" vertical="top" textRotation="255" shrinkToFit="1"/>
      <protection locked="0"/>
    </xf>
    <xf numFmtId="0" fontId="12" fillId="0" borderId="80" xfId="0" applyFont="1" applyFill="1" applyBorder="1" applyAlignment="1" applyProtection="1">
      <alignment horizontal="center" vertical="center" textRotation="255" shrinkToFit="1"/>
      <protection locked="0"/>
    </xf>
    <xf numFmtId="0" fontId="12" fillId="0" borderId="83" xfId="0" applyFont="1" applyFill="1" applyBorder="1" applyAlignment="1" applyProtection="1">
      <alignment horizontal="center" vertical="center" textRotation="255" shrinkToFit="1"/>
      <protection locked="0"/>
    </xf>
    <xf numFmtId="0" fontId="12" fillId="0" borderId="81" xfId="0" applyFont="1" applyFill="1" applyBorder="1" applyAlignment="1" applyProtection="1">
      <alignment horizontal="center" vertical="center"/>
      <protection locked="0"/>
    </xf>
    <xf numFmtId="0" fontId="12" fillId="0" borderId="84" xfId="0" applyFont="1" applyFill="1" applyBorder="1" applyAlignment="1" applyProtection="1">
      <alignment horizontal="center" vertical="center"/>
      <protection locked="0"/>
    </xf>
    <xf numFmtId="0" fontId="12" fillId="0" borderId="86" xfId="0" applyFont="1" applyFill="1" applyBorder="1" applyAlignment="1" applyProtection="1">
      <alignment horizontal="center" vertical="center"/>
      <protection locked="0"/>
    </xf>
    <xf numFmtId="0" fontId="12" fillId="0" borderId="26" xfId="0" applyFont="1" applyFill="1" applyBorder="1" applyAlignment="1">
      <alignment horizontal="center" vertical="center"/>
    </xf>
    <xf numFmtId="0" fontId="12" fillId="0" borderId="27" xfId="0" applyFont="1" applyFill="1" applyBorder="1" applyAlignment="1">
      <alignment horizontal="center" vertical="center"/>
    </xf>
    <xf numFmtId="0" fontId="12" fillId="0" borderId="28" xfId="0" applyFont="1" applyFill="1" applyBorder="1" applyAlignment="1">
      <alignment horizontal="center" vertical="center"/>
    </xf>
    <xf numFmtId="0" fontId="12" fillId="0" borderId="146" xfId="0" applyFont="1" applyFill="1" applyBorder="1" applyAlignment="1" applyProtection="1">
      <alignment horizontal="center" vertical="top" textRotation="255" shrinkToFit="1"/>
      <protection locked="0"/>
    </xf>
    <xf numFmtId="0" fontId="12" fillId="0" borderId="90" xfId="0" applyFont="1" applyFill="1" applyBorder="1" applyAlignment="1" applyProtection="1">
      <alignment horizontal="center" vertical="top" textRotation="255" shrinkToFit="1"/>
      <protection locked="0"/>
    </xf>
    <xf numFmtId="0" fontId="12" fillId="0" borderId="147" xfId="0" applyFont="1" applyFill="1" applyBorder="1" applyAlignment="1" applyProtection="1">
      <alignment horizontal="center" vertical="top" textRotation="255" shrinkToFit="1"/>
      <protection locked="0"/>
    </xf>
    <xf numFmtId="0" fontId="12" fillId="0" borderId="80" xfId="0" applyFont="1" applyFill="1" applyBorder="1" applyAlignment="1" applyProtection="1">
      <alignment horizontal="center" vertical="center"/>
      <protection locked="0"/>
    </xf>
    <xf numFmtId="0" fontId="12" fillId="0" borderId="83" xfId="0" applyFont="1" applyFill="1" applyBorder="1" applyAlignment="1" applyProtection="1">
      <alignment horizontal="center" vertical="center"/>
      <protection locked="0"/>
    </xf>
    <xf numFmtId="0" fontId="12" fillId="0" borderId="146" xfId="0" applyFont="1" applyFill="1" applyBorder="1" applyAlignment="1" applyProtection="1">
      <alignment horizontal="center" vertical="center"/>
      <protection locked="0"/>
    </xf>
    <xf numFmtId="0" fontId="12" fillId="0" borderId="90" xfId="0" applyFont="1" applyFill="1" applyBorder="1" applyAlignment="1" applyProtection="1">
      <alignment horizontal="center" vertical="center"/>
      <protection locked="0"/>
    </xf>
    <xf numFmtId="179" fontId="40" fillId="0" borderId="0" xfId="0" applyNumberFormat="1" applyFont="1" applyFill="1" applyAlignment="1">
      <alignment horizontal="center" wrapText="1"/>
    </xf>
    <xf numFmtId="179" fontId="40" fillId="0" borderId="41" xfId="0" applyNumberFormat="1" applyFont="1" applyFill="1" applyBorder="1" applyAlignment="1">
      <alignment horizontal="center" wrapText="1"/>
    </xf>
    <xf numFmtId="181" fontId="17" fillId="0" borderId="26" xfId="0" applyNumberFormat="1" applyFont="1" applyFill="1" applyBorder="1" applyAlignment="1">
      <alignment horizontal="center" vertical="center" textRotation="255" shrinkToFit="1"/>
    </xf>
    <xf numFmtId="181" fontId="17" fillId="0" borderId="27" xfId="0" applyNumberFormat="1" applyFont="1" applyFill="1" applyBorder="1" applyAlignment="1">
      <alignment horizontal="center" vertical="center" textRotation="255" shrinkToFit="1"/>
    </xf>
    <xf numFmtId="181" fontId="17" fillId="0" borderId="28" xfId="0" applyNumberFormat="1" applyFont="1" applyFill="1" applyBorder="1" applyAlignment="1">
      <alignment horizontal="center" vertical="center" textRotation="255" shrinkToFit="1"/>
    </xf>
    <xf numFmtId="0" fontId="12" fillId="0" borderId="79" xfId="0" applyFont="1" applyFill="1" applyBorder="1" applyAlignment="1" applyProtection="1">
      <alignment horizontal="center" vertical="center" textRotation="255" shrinkToFit="1"/>
      <protection locked="0"/>
    </xf>
    <xf numFmtId="0" fontId="12" fillId="0" borderId="82" xfId="0" applyFont="1" applyFill="1" applyBorder="1" applyAlignment="1" applyProtection="1">
      <alignment horizontal="center" vertical="center" textRotation="255" shrinkToFit="1"/>
      <protection locked="0"/>
    </xf>
    <xf numFmtId="0" fontId="12" fillId="0" borderId="81" xfId="0" applyFont="1" applyFill="1" applyBorder="1" applyAlignment="1" applyProtection="1">
      <alignment horizontal="center" vertical="top"/>
      <protection locked="0"/>
    </xf>
    <xf numFmtId="0" fontId="12" fillId="0" borderId="84" xfId="0" applyFont="1" applyFill="1" applyBorder="1" applyAlignment="1" applyProtection="1">
      <alignment horizontal="center" vertical="top"/>
      <protection locked="0"/>
    </xf>
    <xf numFmtId="0" fontId="12" fillId="0" borderId="86" xfId="0" applyFont="1" applyFill="1" applyBorder="1" applyAlignment="1" applyProtection="1">
      <alignment horizontal="center" vertical="top"/>
      <protection locked="0"/>
    </xf>
    <xf numFmtId="0" fontId="12" fillId="0" borderId="89" xfId="0" applyFont="1" applyFill="1" applyBorder="1" applyAlignment="1" applyProtection="1">
      <alignment horizontal="center" vertical="top" textRotation="255" shrinkToFit="1"/>
      <protection locked="0"/>
    </xf>
    <xf numFmtId="0" fontId="12" fillId="0" borderId="146" xfId="0" applyFont="1" applyFill="1" applyBorder="1" applyAlignment="1" applyProtection="1">
      <alignment horizontal="center" vertical="top"/>
      <protection locked="0"/>
    </xf>
    <xf numFmtId="0" fontId="12" fillId="0" borderId="90" xfId="0" applyFont="1" applyFill="1" applyBorder="1" applyAlignment="1" applyProtection="1">
      <alignment horizontal="center" vertical="top"/>
      <protection locked="0"/>
    </xf>
    <xf numFmtId="0" fontId="12" fillId="0" borderId="147" xfId="0" applyFont="1" applyFill="1" applyBorder="1" applyAlignment="1" applyProtection="1">
      <alignment horizontal="center" vertical="top"/>
      <protection locked="0"/>
    </xf>
    <xf numFmtId="0" fontId="12" fillId="0" borderId="79" xfId="0" applyFont="1" applyFill="1" applyBorder="1" applyAlignment="1" applyProtection="1">
      <alignment horizontal="center" vertical="top" textRotation="255" shrinkToFit="1"/>
      <protection locked="0"/>
    </xf>
    <xf numFmtId="0" fontId="12" fillId="0" borderId="82" xfId="0" applyFont="1" applyFill="1" applyBorder="1" applyAlignment="1" applyProtection="1">
      <alignment horizontal="center" vertical="top" textRotation="255" shrinkToFit="1"/>
      <protection locked="0"/>
    </xf>
    <xf numFmtId="0" fontId="12" fillId="0" borderId="80" xfId="0" applyFont="1" applyFill="1" applyBorder="1" applyAlignment="1" applyProtection="1">
      <alignment vertical="top" textRotation="255" indent="1" shrinkToFit="1"/>
      <protection locked="0"/>
    </xf>
    <xf numFmtId="0" fontId="12" fillId="0" borderId="83" xfId="0" applyFont="1" applyFill="1" applyBorder="1" applyAlignment="1" applyProtection="1">
      <alignment vertical="top" textRotation="255" indent="1" shrinkToFit="1"/>
      <protection locked="0"/>
    </xf>
    <xf numFmtId="0" fontId="12" fillId="0" borderId="89" xfId="0" applyFont="1" applyFill="1" applyBorder="1" applyAlignment="1" applyProtection="1">
      <alignment vertical="top" textRotation="255" indent="1" shrinkToFit="1"/>
      <protection locked="0"/>
    </xf>
    <xf numFmtId="0" fontId="12" fillId="0" borderId="83" xfId="0" applyFont="1" applyFill="1" applyBorder="1" applyAlignment="1" applyProtection="1">
      <alignment vertical="top"/>
      <protection locked="0"/>
    </xf>
    <xf numFmtId="0" fontId="12" fillId="0" borderId="89" xfId="0" applyFont="1" applyFill="1" applyBorder="1" applyAlignment="1" applyProtection="1">
      <alignment vertical="top"/>
      <protection locked="0"/>
    </xf>
    <xf numFmtId="0" fontId="12" fillId="0" borderId="85" xfId="0" applyFont="1" applyFill="1" applyBorder="1" applyAlignment="1" applyProtection="1">
      <alignment horizontal="center" vertical="top" textRotation="255" shrinkToFit="1"/>
      <protection locked="0"/>
    </xf>
    <xf numFmtId="0" fontId="12" fillId="0" borderId="80" xfId="0" applyFont="1" applyFill="1" applyBorder="1" applyAlignment="1" applyProtection="1">
      <alignment horizontal="center" vertical="top" textRotation="255" indent="1" shrinkToFit="1"/>
      <protection locked="0"/>
    </xf>
    <xf numFmtId="0" fontId="12" fillId="0" borderId="83" xfId="0" applyFont="1" applyFill="1" applyBorder="1" applyAlignment="1" applyProtection="1">
      <alignment horizontal="center" vertical="top" textRotation="255" indent="1" shrinkToFit="1"/>
      <protection locked="0"/>
    </xf>
    <xf numFmtId="0" fontId="12" fillId="0" borderId="89" xfId="0" applyFont="1" applyFill="1" applyBorder="1" applyAlignment="1" applyProtection="1">
      <alignment horizontal="center" vertical="top" textRotation="255" indent="1" shrinkToFit="1"/>
      <protection locked="0"/>
    </xf>
    <xf numFmtId="0" fontId="12" fillId="0" borderId="167" xfId="0" applyFont="1" applyFill="1" applyBorder="1" applyAlignment="1" applyProtection="1">
      <alignment horizontal="center" vertical="top" textRotation="255" shrinkToFit="1"/>
      <protection locked="0"/>
    </xf>
    <xf numFmtId="0" fontId="12" fillId="0" borderId="169" xfId="0" applyFont="1" applyFill="1" applyBorder="1" applyAlignment="1" applyProtection="1">
      <alignment horizontal="center" vertical="top" textRotation="255" shrinkToFit="1"/>
      <protection locked="0"/>
    </xf>
    <xf numFmtId="0" fontId="12" fillId="0" borderId="171" xfId="0" applyFont="1" applyFill="1" applyBorder="1" applyAlignment="1" applyProtection="1">
      <alignment horizontal="center" vertical="top" textRotation="255" shrinkToFit="1"/>
      <protection locked="0"/>
    </xf>
    <xf numFmtId="0" fontId="12" fillId="0" borderId="79" xfId="0" applyFont="1" applyFill="1" applyBorder="1" applyAlignment="1" applyProtection="1">
      <alignment horizontal="center" vertical="top" textRotation="255" indent="1" shrinkToFit="1"/>
      <protection locked="0"/>
    </xf>
    <xf numFmtId="0" fontId="12" fillId="0" borderId="82" xfId="0" applyFont="1" applyFill="1" applyBorder="1" applyAlignment="1" applyProtection="1">
      <alignment horizontal="center" vertical="top" textRotation="255" indent="1" shrinkToFit="1"/>
      <protection locked="0"/>
    </xf>
    <xf numFmtId="0" fontId="12" fillId="0" borderId="85" xfId="0" applyFont="1" applyFill="1" applyBorder="1" applyAlignment="1" applyProtection="1">
      <alignment horizontal="center" vertical="top" textRotation="255" indent="1" shrinkToFit="1"/>
      <protection locked="0"/>
    </xf>
    <xf numFmtId="31" fontId="100" fillId="0" borderId="0" xfId="0" applyNumberFormat="1" applyFont="1" applyFill="1" applyAlignment="1">
      <alignment horizontal="center" vertical="center"/>
    </xf>
    <xf numFmtId="58" fontId="100" fillId="0" borderId="0" xfId="0" applyNumberFormat="1" applyFont="1" applyFill="1" applyAlignment="1">
      <alignment horizontal="center" vertical="center" shrinkToFit="1"/>
    </xf>
    <xf numFmtId="0" fontId="14" fillId="0" borderId="0" xfId="0" applyFont="1" applyFill="1" applyAlignment="1">
      <alignment horizontal="center" vertical="top" shrinkToFit="1"/>
    </xf>
    <xf numFmtId="0" fontId="41" fillId="0" borderId="0" xfId="0" applyFont="1" applyFill="1" applyAlignment="1">
      <alignment horizontal="center" vertical="center"/>
    </xf>
    <xf numFmtId="0" fontId="0" fillId="0" borderId="0" xfId="0" applyFill="1" applyAlignment="1">
      <alignment horizontal="left" shrinkToFit="1"/>
    </xf>
    <xf numFmtId="0" fontId="12" fillId="0" borderId="81" xfId="0" applyFont="1" applyFill="1" applyBorder="1" applyAlignment="1" applyProtection="1">
      <alignment horizontal="center" vertical="top" textRotation="255" shrinkToFit="1"/>
      <protection locked="0"/>
    </xf>
    <xf numFmtId="0" fontId="12" fillId="0" borderId="84" xfId="0" applyFont="1" applyFill="1" applyBorder="1" applyAlignment="1" applyProtection="1">
      <alignment horizontal="center" vertical="top" textRotation="255" shrinkToFit="1"/>
      <protection locked="0"/>
    </xf>
    <xf numFmtId="0" fontId="12" fillId="0" borderId="86" xfId="0" applyFont="1" applyFill="1" applyBorder="1" applyAlignment="1" applyProtection="1">
      <alignment horizontal="center" vertical="top" textRotation="255" shrinkToFit="1"/>
      <protection locked="0"/>
    </xf>
    <xf numFmtId="179" fontId="126" fillId="0" borderId="54" xfId="0" applyNumberFormat="1" applyFont="1" applyFill="1" applyBorder="1" applyAlignment="1">
      <alignment horizontal="center" vertical="center"/>
    </xf>
    <xf numFmtId="179" fontId="126" fillId="0" borderId="57" xfId="0" applyNumberFormat="1" applyFont="1" applyFill="1" applyBorder="1" applyAlignment="1">
      <alignment horizontal="center" vertical="center"/>
    </xf>
    <xf numFmtId="0" fontId="0" fillId="0" borderId="53" xfId="0" applyFill="1" applyBorder="1" applyAlignment="1">
      <alignment horizontal="center" vertical="center"/>
    </xf>
    <xf numFmtId="0" fontId="0" fillId="0" borderId="54" xfId="0" applyFill="1" applyBorder="1" applyAlignment="1">
      <alignment horizontal="center" vertical="center"/>
    </xf>
    <xf numFmtId="0" fontId="0" fillId="0" borderId="0" xfId="0" applyFill="1" applyAlignment="1">
      <alignment horizontal="left" vertical="center"/>
    </xf>
    <xf numFmtId="0" fontId="0" fillId="0" borderId="1" xfId="0" applyFill="1" applyBorder="1" applyAlignment="1">
      <alignment horizontal="center"/>
    </xf>
    <xf numFmtId="0" fontId="0" fillId="0" borderId="1" xfId="0" applyFill="1" applyBorder="1"/>
    <xf numFmtId="179" fontId="0" fillId="0" borderId="54" xfId="0" applyNumberFormat="1" applyFill="1" applyBorder="1" applyAlignment="1">
      <alignment horizontal="center" vertical="center"/>
    </xf>
    <xf numFmtId="179" fontId="0" fillId="0" borderId="57" xfId="0" applyNumberFormat="1" applyFill="1" applyBorder="1" applyAlignment="1">
      <alignment horizontal="center" vertical="center"/>
    </xf>
    <xf numFmtId="0" fontId="12" fillId="0" borderId="81" xfId="0" applyFont="1" applyFill="1" applyBorder="1" applyAlignment="1" applyProtection="1">
      <alignment horizontal="center" vertical="top" textRotation="255" indent="1" shrinkToFit="1"/>
      <protection locked="0"/>
    </xf>
    <xf numFmtId="0" fontId="12" fillId="0" borderId="84" xfId="0" applyFont="1" applyFill="1" applyBorder="1" applyAlignment="1" applyProtection="1">
      <alignment horizontal="center" vertical="top" textRotation="255" indent="1" shrinkToFit="1"/>
      <protection locked="0"/>
    </xf>
    <xf numFmtId="0" fontId="12" fillId="0" borderId="86" xfId="0" applyFont="1" applyFill="1" applyBorder="1" applyAlignment="1" applyProtection="1">
      <alignment horizontal="center" vertical="top" textRotation="255" indent="1" shrinkToFit="1"/>
      <protection locked="0"/>
    </xf>
    <xf numFmtId="0" fontId="12" fillId="0" borderId="26" xfId="0" applyFont="1" applyFill="1" applyBorder="1" applyAlignment="1" applyProtection="1">
      <alignment horizontal="center" vertical="top" textRotation="255" indent="1" shrinkToFit="1"/>
      <protection locked="0"/>
    </xf>
    <xf numFmtId="0" fontId="12" fillId="0" borderId="27" xfId="0" applyFont="1" applyFill="1" applyBorder="1" applyAlignment="1" applyProtection="1">
      <alignment horizontal="center" vertical="top" textRotation="255" indent="1" shrinkToFit="1"/>
      <protection locked="0"/>
    </xf>
    <xf numFmtId="0" fontId="12" fillId="0" borderId="28" xfId="0" applyFont="1" applyFill="1" applyBorder="1" applyAlignment="1" applyProtection="1">
      <alignment horizontal="center" vertical="top" textRotation="255" indent="1" shrinkToFit="1"/>
      <protection locked="0"/>
    </xf>
    <xf numFmtId="0" fontId="12" fillId="0" borderId="81" xfId="0" applyFont="1" applyFill="1" applyBorder="1" applyAlignment="1" applyProtection="1">
      <alignment vertical="top" textRotation="255" indent="1" shrinkToFit="1"/>
      <protection locked="0"/>
    </xf>
    <xf numFmtId="0" fontId="12" fillId="0" borderId="84" xfId="0" applyFont="1" applyFill="1" applyBorder="1" applyAlignment="1" applyProtection="1">
      <alignment vertical="top" textRotation="255" indent="1" shrinkToFit="1"/>
      <protection locked="0"/>
    </xf>
    <xf numFmtId="0" fontId="12" fillId="0" borderId="86" xfId="0" applyFont="1" applyFill="1" applyBorder="1" applyAlignment="1" applyProtection="1">
      <alignment vertical="top" textRotation="255" indent="1" shrinkToFit="1"/>
      <protection locked="0"/>
    </xf>
    <xf numFmtId="0" fontId="12" fillId="0" borderId="84" xfId="0" applyFont="1" applyFill="1" applyBorder="1" applyAlignment="1" applyProtection="1">
      <alignment vertical="top" textRotation="255" indent="2" shrinkToFit="1"/>
      <protection locked="0"/>
    </xf>
    <xf numFmtId="0" fontId="12" fillId="0" borderId="86" xfId="0" applyFont="1" applyFill="1" applyBorder="1" applyAlignment="1" applyProtection="1">
      <alignment vertical="top" textRotation="255" indent="2" shrinkToFit="1"/>
      <protection locked="0"/>
    </xf>
    <xf numFmtId="0" fontId="12" fillId="0" borderId="167" xfId="0" applyFont="1" applyFill="1" applyBorder="1" applyAlignment="1" applyProtection="1">
      <alignment horizontal="center" vertical="top" textRotation="255" indent="1" shrinkToFit="1"/>
      <protection locked="0"/>
    </xf>
    <xf numFmtId="0" fontId="12" fillId="0" borderId="169" xfId="0" applyFont="1" applyFill="1" applyBorder="1" applyAlignment="1" applyProtection="1">
      <alignment horizontal="center" vertical="top" textRotation="255" indent="1" shrinkToFit="1"/>
      <protection locked="0"/>
    </xf>
    <xf numFmtId="0" fontId="12" fillId="0" borderId="171" xfId="0" applyFont="1" applyFill="1" applyBorder="1" applyAlignment="1" applyProtection="1">
      <alignment horizontal="center" vertical="top" textRotation="255" indent="1" shrinkToFit="1"/>
      <protection locked="0"/>
    </xf>
    <xf numFmtId="0" fontId="12" fillId="0" borderId="173" xfId="0" applyFont="1" applyFill="1" applyBorder="1" applyAlignment="1" applyProtection="1">
      <alignment horizontal="center" vertical="top" textRotation="255" indent="1" shrinkToFit="1"/>
      <protection locked="0"/>
    </xf>
    <xf numFmtId="0" fontId="12" fillId="0" borderId="168" xfId="0" applyFont="1" applyFill="1" applyBorder="1" applyAlignment="1" applyProtection="1">
      <alignment horizontal="center" vertical="top" textRotation="255" indent="1" shrinkToFit="1"/>
      <protection locked="0"/>
    </xf>
    <xf numFmtId="0" fontId="12" fillId="0" borderId="170" xfId="0" applyFont="1" applyFill="1" applyBorder="1" applyAlignment="1" applyProtection="1">
      <alignment horizontal="center" vertical="top" textRotation="255" indent="1" shrinkToFit="1"/>
      <protection locked="0"/>
    </xf>
    <xf numFmtId="0" fontId="12" fillId="0" borderId="172" xfId="0" applyFont="1" applyFill="1" applyBorder="1" applyAlignment="1" applyProtection="1">
      <alignment horizontal="center" vertical="top" textRotation="255" indent="1" shrinkToFit="1"/>
      <protection locked="0"/>
    </xf>
    <xf numFmtId="0" fontId="12" fillId="0" borderId="174" xfId="0" applyFont="1" applyFill="1" applyBorder="1" applyAlignment="1" applyProtection="1">
      <alignment horizontal="center" vertical="top" textRotation="255" indent="1" shrinkToFit="1"/>
      <protection locked="0"/>
    </xf>
    <xf numFmtId="0" fontId="12" fillId="0" borderId="3" xfId="0" applyFont="1" applyBorder="1" applyAlignment="1">
      <alignment horizontal="center" vertical="center"/>
    </xf>
    <xf numFmtId="0" fontId="12" fillId="0" borderId="10" xfId="0" applyFont="1" applyBorder="1" applyAlignment="1">
      <alignment horizontal="center" vertical="center"/>
    </xf>
    <xf numFmtId="0" fontId="12" fillId="0" borderId="4" xfId="0" applyFont="1" applyBorder="1" applyAlignment="1">
      <alignment horizontal="center" vertical="center"/>
    </xf>
    <xf numFmtId="58" fontId="12" fillId="0" borderId="3" xfId="0" applyNumberFormat="1" applyFont="1" applyBorder="1" applyAlignment="1">
      <alignment horizontal="center" vertical="center"/>
    </xf>
    <xf numFmtId="58" fontId="12" fillId="0" borderId="4" xfId="0" applyNumberFormat="1" applyFont="1" applyBorder="1" applyAlignment="1">
      <alignment horizontal="center" vertical="center"/>
    </xf>
    <xf numFmtId="58" fontId="12" fillId="0" borderId="10" xfId="0" applyNumberFormat="1" applyFont="1" applyBorder="1" applyAlignment="1">
      <alignment horizontal="center" vertical="center"/>
    </xf>
    <xf numFmtId="0" fontId="12" fillId="0" borderId="2" xfId="0" applyFont="1" applyBorder="1" applyAlignment="1">
      <alignment horizontal="center" vertical="center"/>
    </xf>
    <xf numFmtId="0" fontId="12" fillId="0" borderId="3" xfId="0" applyFont="1" applyBorder="1" applyAlignment="1">
      <alignment horizontal="left" vertical="center"/>
    </xf>
    <xf numFmtId="0" fontId="12" fillId="0" borderId="4" xfId="0" applyFont="1" applyBorder="1" applyAlignment="1">
      <alignment horizontal="left" vertical="center"/>
    </xf>
    <xf numFmtId="0" fontId="12" fillId="0" borderId="10" xfId="0" applyFont="1" applyBorder="1" applyAlignment="1">
      <alignment horizontal="left" vertical="center"/>
    </xf>
    <xf numFmtId="0" fontId="12" fillId="0" borderId="1" xfId="0" applyFont="1" applyBorder="1" applyAlignment="1">
      <alignment horizontal="left" vertical="center"/>
    </xf>
    <xf numFmtId="0" fontId="12" fillId="0" borderId="53" xfId="0" applyFont="1" applyBorder="1" applyAlignment="1">
      <alignment horizontal="center" vertical="center"/>
    </xf>
    <xf numFmtId="0" fontId="12" fillId="0" borderId="54" xfId="0" applyFont="1" applyBorder="1" applyAlignment="1">
      <alignment horizontal="center" vertical="center"/>
    </xf>
    <xf numFmtId="0" fontId="12" fillId="0" borderId="57" xfId="0" applyFont="1" applyBorder="1" applyAlignment="1">
      <alignment horizontal="center" vertical="center"/>
    </xf>
    <xf numFmtId="0" fontId="12" fillId="3" borderId="3" xfId="0" applyFont="1" applyFill="1" applyBorder="1" applyAlignment="1">
      <alignment horizontal="left" vertical="center"/>
    </xf>
    <xf numFmtId="0" fontId="12" fillId="3" borderId="4" xfId="0" applyFont="1" applyFill="1" applyBorder="1" applyAlignment="1">
      <alignment horizontal="left" vertical="center"/>
    </xf>
    <xf numFmtId="0" fontId="12" fillId="3" borderId="10" xfId="0" applyFont="1" applyFill="1" applyBorder="1" applyAlignment="1">
      <alignment horizontal="left" vertical="center"/>
    </xf>
    <xf numFmtId="0" fontId="12" fillId="0" borderId="80" xfId="0" applyFont="1" applyBorder="1" applyAlignment="1">
      <alignment horizontal="center" vertical="center"/>
    </xf>
    <xf numFmtId="0" fontId="12" fillId="0" borderId="89" xfId="0" applyFont="1" applyBorder="1" applyAlignment="1">
      <alignment horizontal="center" vertical="center"/>
    </xf>
    <xf numFmtId="0" fontId="12" fillId="0" borderId="81" xfId="0" applyFont="1" applyBorder="1" applyAlignment="1">
      <alignment horizontal="center" vertical="center"/>
    </xf>
    <xf numFmtId="0" fontId="12" fillId="0" borderId="86" xfId="0" applyFont="1" applyBorder="1" applyAlignment="1">
      <alignment horizontal="center" vertical="center"/>
    </xf>
    <xf numFmtId="0" fontId="12" fillId="0" borderId="0" xfId="0" applyFont="1" applyAlignment="1">
      <alignment horizontal="left" vertical="center"/>
    </xf>
    <xf numFmtId="0" fontId="12" fillId="0" borderId="0" xfId="0" applyFont="1" applyAlignment="1">
      <alignment vertical="center"/>
    </xf>
    <xf numFmtId="0" fontId="12" fillId="0" borderId="1" xfId="0" applyFont="1" applyBorder="1" applyAlignment="1">
      <alignment horizontal="center" vertical="center"/>
    </xf>
    <xf numFmtId="0" fontId="12" fillId="0" borderId="1" xfId="0" applyFont="1" applyBorder="1" applyAlignment="1">
      <alignment vertical="center"/>
    </xf>
    <xf numFmtId="0" fontId="95" fillId="0" borderId="2" xfId="0" applyFont="1" applyBorder="1" applyAlignment="1">
      <alignment horizontal="center" vertical="center"/>
    </xf>
    <xf numFmtId="0" fontId="40" fillId="0" borderId="80" xfId="0" applyFont="1" applyBorder="1" applyAlignment="1">
      <alignment horizontal="center" vertical="top" textRotation="255" shrinkToFit="1"/>
    </xf>
    <xf numFmtId="0" fontId="40" fillId="0" borderId="83" xfId="0" applyFont="1" applyBorder="1" applyAlignment="1">
      <alignment horizontal="center" vertical="top" textRotation="255" shrinkToFit="1"/>
    </xf>
    <xf numFmtId="0" fontId="40" fillId="0" borderId="89" xfId="0" applyFont="1" applyBorder="1" applyAlignment="1">
      <alignment horizontal="center" vertical="top" textRotation="255" shrinkToFit="1"/>
    </xf>
    <xf numFmtId="0" fontId="40" fillId="0" borderId="81" xfId="0" applyFont="1" applyBorder="1" applyAlignment="1">
      <alignment horizontal="center" vertical="top" textRotation="255" shrinkToFit="1"/>
    </xf>
    <xf numFmtId="0" fontId="40" fillId="0" borderId="84" xfId="0" applyFont="1" applyBorder="1" applyAlignment="1">
      <alignment horizontal="center" vertical="top" textRotation="255" shrinkToFit="1"/>
    </xf>
    <xf numFmtId="0" fontId="12" fillId="0" borderId="80" xfId="0" applyFont="1" applyBorder="1" applyAlignment="1">
      <alignment horizontal="center" vertical="center" shrinkToFit="1"/>
    </xf>
    <xf numFmtId="0" fontId="12" fillId="0" borderId="89" xfId="0" applyFont="1" applyBorder="1" applyAlignment="1">
      <alignment horizontal="center" vertical="center" shrinkToFit="1"/>
    </xf>
    <xf numFmtId="0" fontId="40" fillId="0" borderId="86" xfId="0" applyFont="1" applyBorder="1" applyAlignment="1">
      <alignment horizontal="center" vertical="top" textRotation="255" shrinkToFit="1"/>
    </xf>
    <xf numFmtId="0" fontId="12" fillId="0" borderId="26" xfId="0" applyFont="1" applyBorder="1" applyAlignment="1">
      <alignment horizontal="center" vertical="center"/>
    </xf>
    <xf numFmtId="0" fontId="12" fillId="0" borderId="28" xfId="0" applyFont="1" applyBorder="1" applyAlignment="1">
      <alignment horizontal="center" vertical="center"/>
    </xf>
    <xf numFmtId="0" fontId="12" fillId="0" borderId="146" xfId="0" applyFont="1" applyBorder="1" applyAlignment="1">
      <alignment horizontal="center" vertical="center"/>
    </xf>
    <xf numFmtId="0" fontId="12" fillId="0" borderId="147" xfId="0" applyFont="1" applyBorder="1" applyAlignment="1">
      <alignment horizontal="center" vertical="center"/>
    </xf>
    <xf numFmtId="0" fontId="40" fillId="0" borderId="83" xfId="0" applyFont="1" applyBorder="1" applyAlignment="1">
      <alignment vertical="top"/>
    </xf>
    <xf numFmtId="0" fontId="12" fillId="0" borderId="26" xfId="0" applyFont="1" applyBorder="1" applyAlignment="1">
      <alignment horizontal="center" vertical="center" textRotation="255"/>
    </xf>
    <xf numFmtId="0" fontId="12" fillId="0" borderId="27" xfId="0" applyFont="1" applyBorder="1" applyAlignment="1">
      <alignment horizontal="center" vertical="center" textRotation="255"/>
    </xf>
    <xf numFmtId="0" fontId="12" fillId="0" borderId="28" xfId="0" applyFont="1" applyBorder="1" applyAlignment="1">
      <alignment horizontal="center" vertical="center" textRotation="255"/>
    </xf>
    <xf numFmtId="0" fontId="12" fillId="0" borderId="26" xfId="0" applyFont="1" applyBorder="1" applyAlignment="1">
      <alignment horizontal="center" vertical="distributed" textRotation="255" indent="2"/>
    </xf>
    <xf numFmtId="0" fontId="12" fillId="0" borderId="27" xfId="0" applyFont="1" applyBorder="1" applyAlignment="1">
      <alignment horizontal="center" vertical="distributed" textRotation="255" indent="2"/>
    </xf>
    <xf numFmtId="0" fontId="12" fillId="0" borderId="28" xfId="0" applyFont="1" applyBorder="1" applyAlignment="1">
      <alignment horizontal="center" vertical="distributed" textRotation="255" indent="2"/>
    </xf>
    <xf numFmtId="0" fontId="40" fillId="0" borderId="146" xfId="0" applyFont="1" applyBorder="1" applyAlignment="1">
      <alignment horizontal="center" vertical="top" textRotation="255" shrinkToFit="1"/>
    </xf>
    <xf numFmtId="0" fontId="40" fillId="0" borderId="90" xfId="0" applyFont="1" applyBorder="1" applyAlignment="1">
      <alignment horizontal="center" vertical="top" textRotation="255" shrinkToFit="1"/>
    </xf>
    <xf numFmtId="0" fontId="40" fillId="0" borderId="26" xfId="0" applyFont="1" applyBorder="1" applyAlignment="1">
      <alignment horizontal="center" vertical="top" textRotation="255" shrinkToFit="1"/>
    </xf>
    <xf numFmtId="0" fontId="40" fillId="0" borderId="27" xfId="0" applyFont="1" applyBorder="1" applyAlignment="1">
      <alignment horizontal="center" vertical="top" textRotation="255" shrinkToFit="1"/>
    </xf>
    <xf numFmtId="0" fontId="40" fillId="0" borderId="28" xfId="0" applyFont="1" applyBorder="1" applyAlignment="1">
      <alignment horizontal="center" vertical="top" textRotation="255" shrinkToFit="1"/>
    </xf>
    <xf numFmtId="0" fontId="12" fillId="0" borderId="79" xfId="0" applyFont="1" applyBorder="1" applyAlignment="1">
      <alignment horizontal="center" vertical="center"/>
    </xf>
    <xf numFmtId="0" fontId="12" fillId="0" borderId="85" xfId="0" applyFont="1" applyBorder="1" applyAlignment="1">
      <alignment horizontal="center" vertical="center"/>
    </xf>
    <xf numFmtId="0" fontId="97" fillId="0" borderId="80" xfId="0" applyFont="1" applyBorder="1" applyAlignment="1">
      <alignment horizontal="center" vertical="top" textRotation="255" shrinkToFit="1"/>
    </xf>
    <xf numFmtId="0" fontId="97" fillId="0" borderId="83" xfId="0" applyFont="1" applyBorder="1" applyAlignment="1">
      <alignment horizontal="center" vertical="top" textRotation="255" shrinkToFit="1"/>
    </xf>
    <xf numFmtId="0" fontId="12" fillId="0" borderId="70" xfId="0" applyFont="1" applyBorder="1" applyAlignment="1">
      <alignment horizontal="center" vertical="center"/>
    </xf>
    <xf numFmtId="0" fontId="97" fillId="0" borderId="79" xfId="0" applyFont="1" applyBorder="1" applyAlignment="1">
      <alignment vertical="top" textRotation="255" shrinkToFit="1"/>
    </xf>
    <xf numFmtId="0" fontId="40" fillId="0" borderId="82" xfId="0" applyFont="1" applyBorder="1" applyAlignment="1">
      <alignment vertical="top" textRotation="255" shrinkToFit="1"/>
    </xf>
    <xf numFmtId="0" fontId="40" fillId="0" borderId="85" xfId="0" applyFont="1" applyBorder="1" applyAlignment="1">
      <alignment vertical="top" textRotation="255" shrinkToFit="1"/>
    </xf>
    <xf numFmtId="0" fontId="12" fillId="0" borderId="79" xfId="0" applyFont="1" applyBorder="1" applyAlignment="1">
      <alignment horizontal="center" vertical="center" shrinkToFit="1"/>
    </xf>
    <xf numFmtId="0" fontId="12" fillId="0" borderId="85" xfId="0" applyFont="1" applyBorder="1" applyAlignment="1">
      <alignment horizontal="center" vertical="center" shrinkToFit="1"/>
    </xf>
    <xf numFmtId="0" fontId="125" fillId="0" borderId="4" xfId="0" applyFont="1" applyBorder="1" applyAlignment="1">
      <alignment horizontal="right" vertical="center"/>
    </xf>
    <xf numFmtId="0" fontId="125" fillId="0" borderId="5" xfId="0" applyFont="1" applyBorder="1" applyAlignment="1">
      <alignment horizontal="right" vertical="center"/>
    </xf>
    <xf numFmtId="0" fontId="41" fillId="0" borderId="0" xfId="0" applyFont="1" applyAlignment="1">
      <alignment horizontal="center" vertical="center"/>
    </xf>
    <xf numFmtId="0" fontId="0" fillId="0" borderId="0" xfId="0" applyAlignment="1">
      <alignment horizontal="left" vertical="center" shrinkToFit="1"/>
    </xf>
    <xf numFmtId="0" fontId="40" fillId="0" borderId="80" xfId="0" applyFont="1" applyBorder="1" applyAlignment="1">
      <alignment horizontal="center" vertical="top" textRotation="255" wrapText="1" shrinkToFit="1"/>
    </xf>
    <xf numFmtId="0" fontId="40" fillId="0" borderId="83" xfId="0" applyFont="1" applyBorder="1" applyAlignment="1">
      <alignment horizontal="center" vertical="top" textRotation="255" wrapText="1" shrinkToFit="1"/>
    </xf>
    <xf numFmtId="0" fontId="40" fillId="0" borderId="89" xfId="0" applyFont="1" applyBorder="1" applyAlignment="1">
      <alignment horizontal="center" vertical="top" textRotation="255" wrapText="1" shrinkToFit="1"/>
    </xf>
    <xf numFmtId="0" fontId="33" fillId="0" borderId="0" xfId="0" applyFont="1" applyAlignment="1">
      <alignment horizontal="center" vertical="center"/>
    </xf>
    <xf numFmtId="0" fontId="29" fillId="0" borderId="0" xfId="0" applyFont="1" applyAlignment="1">
      <alignment horizontal="left"/>
    </xf>
    <xf numFmtId="0" fontId="29" fillId="0" borderId="1" xfId="0" applyFont="1" applyBorder="1" applyAlignment="1">
      <alignment horizontal="left" shrinkToFit="1"/>
    </xf>
    <xf numFmtId="0" fontId="29" fillId="0" borderId="91" xfId="0" applyFont="1" applyBorder="1" applyAlignment="1">
      <alignment horizontal="center" vertical="center"/>
    </xf>
    <xf numFmtId="0" fontId="29" fillId="0" borderId="94" xfId="0" applyFont="1" applyBorder="1" applyAlignment="1">
      <alignment horizontal="center" vertical="center"/>
    </xf>
    <xf numFmtId="0" fontId="29" fillId="0" borderId="47" xfId="0" applyFont="1" applyBorder="1" applyAlignment="1">
      <alignment horizontal="center" vertical="center"/>
    </xf>
    <xf numFmtId="0" fontId="29" fillId="0" borderId="37" xfId="0" applyFont="1" applyBorder="1" applyAlignment="1">
      <alignment horizontal="center" vertical="center"/>
    </xf>
    <xf numFmtId="0" fontId="29" fillId="0" borderId="11" xfId="0" applyFont="1" applyBorder="1" applyAlignment="1">
      <alignment horizontal="center" vertical="center"/>
    </xf>
    <xf numFmtId="0" fontId="29" fillId="0" borderId="12" xfId="0" applyFont="1" applyBorder="1" applyAlignment="1">
      <alignment horizontal="center" vertical="center"/>
    </xf>
    <xf numFmtId="0" fontId="29" fillId="0" borderId="92" xfId="0" applyFont="1" applyBorder="1" applyAlignment="1">
      <alignment horizontal="center" vertical="center" wrapText="1" shrinkToFit="1"/>
    </xf>
    <xf numFmtId="0" fontId="29" fillId="0" borderId="28" xfId="0" applyFont="1" applyBorder="1" applyAlignment="1">
      <alignment horizontal="center" vertical="center" shrinkToFit="1"/>
    </xf>
    <xf numFmtId="0" fontId="29" fillId="0" borderId="47" xfId="0" applyFont="1" applyBorder="1" applyAlignment="1">
      <alignment horizontal="center" vertical="center" shrinkToFit="1"/>
    </xf>
    <xf numFmtId="0" fontId="29" fillId="0" borderId="36" xfId="0" applyFont="1" applyBorder="1" applyAlignment="1">
      <alignment horizontal="center" vertical="center" shrinkToFit="1"/>
    </xf>
    <xf numFmtId="0" fontId="29" fillId="0" borderId="37" xfId="0" applyFont="1" applyBorder="1" applyAlignment="1">
      <alignment horizontal="center" vertical="center" shrinkToFit="1"/>
    </xf>
    <xf numFmtId="0" fontId="29" fillId="0" borderId="11" xfId="0" applyFont="1" applyBorder="1" applyAlignment="1">
      <alignment horizontal="center" vertical="center" shrinkToFit="1"/>
    </xf>
    <xf numFmtId="0" fontId="29" fillId="0" borderId="1" xfId="0" applyFont="1" applyBorder="1" applyAlignment="1">
      <alignment horizontal="center" vertical="center" shrinkToFit="1"/>
    </xf>
    <xf numFmtId="0" fontId="29" fillId="0" borderId="12" xfId="0" applyFont="1" applyBorder="1" applyAlignment="1">
      <alignment horizontal="center" vertical="center" shrinkToFit="1"/>
    </xf>
    <xf numFmtId="0" fontId="0" fillId="0" borderId="92" xfId="0" applyBorder="1" applyAlignment="1">
      <alignment horizontal="center" vertical="center" shrinkToFit="1"/>
    </xf>
    <xf numFmtId="0" fontId="29" fillId="0" borderId="65" xfId="0" applyFont="1" applyBorder="1" applyAlignment="1" applyProtection="1">
      <alignment horizontal="center" vertical="center" shrinkToFit="1"/>
      <protection locked="0"/>
    </xf>
    <xf numFmtId="0" fontId="29" fillId="0" borderId="66" xfId="0" applyFont="1" applyBorder="1" applyAlignment="1" applyProtection="1">
      <alignment horizontal="center" vertical="center" shrinkToFit="1"/>
      <protection locked="0"/>
    </xf>
    <xf numFmtId="0" fontId="29" fillId="0" borderId="9" xfId="0" applyFont="1" applyBorder="1" applyAlignment="1">
      <alignment horizontal="center" vertical="center"/>
    </xf>
    <xf numFmtId="0" fontId="29" fillId="0" borderId="6" xfId="0" applyFont="1" applyBorder="1" applyAlignment="1">
      <alignment horizontal="center" vertical="center"/>
    </xf>
    <xf numFmtId="0" fontId="29" fillId="0" borderId="7" xfId="0" applyFont="1" applyBorder="1" applyAlignment="1">
      <alignment horizontal="center" vertical="center"/>
    </xf>
    <xf numFmtId="0" fontId="29" fillId="0" borderId="8" xfId="0" applyFont="1" applyBorder="1" applyAlignment="1">
      <alignment horizontal="left" vertical="center" wrapText="1" shrinkToFit="1"/>
    </xf>
    <xf numFmtId="0" fontId="29" fillId="0" borderId="5" xfId="0" applyFont="1" applyBorder="1" applyAlignment="1">
      <alignment horizontal="left" vertical="center" wrapText="1" shrinkToFit="1"/>
    </xf>
    <xf numFmtId="0" fontId="29" fillId="0" borderId="9" xfId="0" applyFont="1" applyBorder="1" applyAlignment="1">
      <alignment horizontal="left" vertical="center" wrapText="1" shrinkToFit="1"/>
    </xf>
    <xf numFmtId="0" fontId="29" fillId="0" borderId="6" xfId="0" applyFont="1" applyBorder="1" applyAlignment="1">
      <alignment horizontal="left" vertical="center" wrapText="1" shrinkToFit="1"/>
    </xf>
    <xf numFmtId="0" fontId="29" fillId="0" borderId="0" xfId="0" applyFont="1" applyAlignment="1">
      <alignment horizontal="left" vertical="center" wrapText="1" shrinkToFit="1"/>
    </xf>
    <xf numFmtId="0" fontId="29" fillId="0" borderId="7" xfId="0" applyFont="1" applyBorder="1" applyAlignment="1">
      <alignment horizontal="left" vertical="center" wrapText="1" shrinkToFit="1"/>
    </xf>
    <xf numFmtId="0" fontId="29" fillId="0" borderId="11" xfId="0" applyFont="1" applyBorder="1" applyAlignment="1">
      <alignment horizontal="left" vertical="center" wrapText="1" shrinkToFit="1"/>
    </xf>
    <xf numFmtId="0" fontId="29" fillId="0" borderId="1" xfId="0" applyFont="1" applyBorder="1" applyAlignment="1">
      <alignment horizontal="left" vertical="center" wrapText="1" shrinkToFit="1"/>
    </xf>
    <xf numFmtId="0" fontId="29" fillId="0" borderId="12" xfId="0" applyFont="1" applyBorder="1" applyAlignment="1">
      <alignment horizontal="left" vertical="center" wrapText="1" shrinkToFit="1"/>
    </xf>
    <xf numFmtId="0" fontId="25" fillId="0" borderId="26" xfId="0" applyFont="1" applyBorder="1" applyAlignment="1">
      <alignment horizontal="center" vertical="center" shrinkToFit="1"/>
    </xf>
    <xf numFmtId="0" fontId="25" fillId="0" borderId="27" xfId="0" applyFont="1" applyBorder="1" applyAlignment="1">
      <alignment horizontal="center" vertical="center" shrinkToFit="1"/>
    </xf>
    <xf numFmtId="0" fontId="25" fillId="0" borderId="28" xfId="0" applyFont="1" applyBorder="1" applyAlignment="1">
      <alignment horizontal="center" vertical="center" shrinkToFit="1"/>
    </xf>
    <xf numFmtId="0" fontId="25" fillId="0" borderId="8" xfId="0" applyFont="1" applyBorder="1" applyAlignment="1">
      <alignment horizontal="center" vertical="center" shrinkToFit="1"/>
    </xf>
    <xf numFmtId="0" fontId="25" fillId="0" borderId="6" xfId="0" applyFont="1" applyBorder="1" applyAlignment="1">
      <alignment horizontal="center" vertical="center" shrinkToFit="1"/>
    </xf>
    <xf numFmtId="0" fontId="25" fillId="0" borderId="11" xfId="0" applyFont="1" applyBorder="1" applyAlignment="1">
      <alignment horizontal="center" vertical="center" shrinkToFit="1"/>
    </xf>
    <xf numFmtId="0" fontId="29" fillId="0" borderId="47" xfId="0" applyFont="1" applyBorder="1" applyAlignment="1">
      <alignment horizontal="center" vertical="center" wrapText="1"/>
    </xf>
    <xf numFmtId="0" fontId="29" fillId="0" borderId="11" xfId="0" applyFont="1" applyBorder="1" applyAlignment="1">
      <alignment horizontal="center" vertical="center" wrapText="1"/>
    </xf>
    <xf numFmtId="0" fontId="121" fillId="3" borderId="8" xfId="0" applyFont="1" applyFill="1" applyBorder="1" applyAlignment="1">
      <alignment horizontal="left" vertical="center" wrapText="1" shrinkToFit="1"/>
    </xf>
    <xf numFmtId="0" fontId="121" fillId="3" borderId="5" xfId="0" applyFont="1" applyFill="1" applyBorder="1" applyAlignment="1">
      <alignment horizontal="left" vertical="center" wrapText="1" shrinkToFit="1"/>
    </xf>
    <xf numFmtId="0" fontId="121" fillId="3" borderId="9" xfId="0" applyFont="1" applyFill="1" applyBorder="1" applyAlignment="1">
      <alignment horizontal="left" vertical="center" wrapText="1" shrinkToFit="1"/>
    </xf>
    <xf numFmtId="0" fontId="121" fillId="3" borderId="6" xfId="0" applyFont="1" applyFill="1" applyBorder="1" applyAlignment="1">
      <alignment horizontal="left" vertical="center" wrapText="1" shrinkToFit="1"/>
    </xf>
    <xf numFmtId="0" fontId="121" fillId="3" borderId="0" xfId="0" applyFont="1" applyFill="1" applyAlignment="1">
      <alignment horizontal="left" vertical="center" wrapText="1" shrinkToFit="1"/>
    </xf>
    <xf numFmtId="0" fontId="121" fillId="3" borderId="7" xfId="0" applyFont="1" applyFill="1" applyBorder="1" applyAlignment="1">
      <alignment horizontal="left" vertical="center" wrapText="1" shrinkToFit="1"/>
    </xf>
    <xf numFmtId="0" fontId="121" fillId="3" borderId="11" xfId="0" applyFont="1" applyFill="1" applyBorder="1" applyAlignment="1">
      <alignment horizontal="left" vertical="center" wrapText="1" shrinkToFit="1"/>
    </xf>
    <xf numFmtId="0" fontId="121" fillId="3" borderId="1" xfId="0" applyFont="1" applyFill="1" applyBorder="1" applyAlignment="1">
      <alignment horizontal="left" vertical="center" wrapText="1" shrinkToFit="1"/>
    </xf>
    <xf numFmtId="0" fontId="121" fillId="3" borderId="12" xfId="0" applyFont="1" applyFill="1" applyBorder="1" applyAlignment="1">
      <alignment horizontal="left" vertical="center" wrapText="1" shrinkToFit="1"/>
    </xf>
    <xf numFmtId="0" fontId="29" fillId="0" borderId="8" xfId="0" applyFont="1" applyBorder="1" applyAlignment="1" applyProtection="1">
      <alignment horizontal="center" vertical="center"/>
      <protection locked="0"/>
    </xf>
    <xf numFmtId="0" fontId="29" fillId="0" borderId="9" xfId="0" applyFont="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0" fillId="0" borderId="26" xfId="0" applyBorder="1" applyAlignment="1" applyProtection="1">
      <alignment horizontal="center" vertical="center" shrinkToFit="1"/>
      <protection locked="0"/>
    </xf>
    <xf numFmtId="0" fontId="0" fillId="0" borderId="27" xfId="0" applyBorder="1" applyAlignment="1" applyProtection="1">
      <alignment horizontal="center" vertical="center" shrinkToFit="1"/>
      <protection locked="0"/>
    </xf>
    <xf numFmtId="0" fontId="29" fillId="0" borderId="8" xfId="0" applyFont="1" applyBorder="1" applyAlignment="1" applyProtection="1">
      <alignment horizontal="left" vertical="center" wrapText="1" shrinkToFit="1"/>
      <protection locked="0"/>
    </xf>
    <xf numFmtId="0" fontId="29" fillId="0" borderId="5" xfId="0" applyFont="1" applyBorder="1" applyAlignment="1" applyProtection="1">
      <alignment horizontal="left" vertical="center" wrapText="1" shrinkToFit="1"/>
      <protection locked="0"/>
    </xf>
    <xf numFmtId="0" fontId="29" fillId="0" borderId="9" xfId="0" applyFont="1" applyBorder="1" applyAlignment="1" applyProtection="1">
      <alignment horizontal="left" vertical="center" wrapText="1" shrinkToFit="1"/>
      <protection locked="0"/>
    </xf>
    <xf numFmtId="0" fontId="29" fillId="0" borderId="6" xfId="0" applyFont="1" applyBorder="1" applyAlignment="1" applyProtection="1">
      <alignment horizontal="left" vertical="center" wrapText="1" shrinkToFit="1"/>
      <protection locked="0"/>
    </xf>
    <xf numFmtId="0" fontId="29" fillId="0" borderId="0" xfId="0" applyFont="1" applyAlignment="1" applyProtection="1">
      <alignment horizontal="left" vertical="center" wrapText="1" shrinkToFit="1"/>
      <protection locked="0"/>
    </xf>
    <xf numFmtId="0" fontId="29" fillId="0" borderId="7" xfId="0" applyFont="1" applyBorder="1" applyAlignment="1" applyProtection="1">
      <alignment horizontal="left" vertical="center" wrapText="1" shrinkToFit="1"/>
      <protection locked="0"/>
    </xf>
    <xf numFmtId="0" fontId="25" fillId="0" borderId="26" xfId="0" applyFont="1" applyBorder="1" applyAlignment="1" applyProtection="1">
      <alignment horizontal="center" vertical="center" shrinkToFit="1"/>
      <protection locked="0"/>
    </xf>
    <xf numFmtId="0" fontId="25" fillId="0" borderId="27" xfId="0" applyFont="1" applyBorder="1" applyAlignment="1" applyProtection="1">
      <alignment horizontal="center" vertical="center" shrinkToFit="1"/>
      <protection locked="0"/>
    </xf>
    <xf numFmtId="0" fontId="25" fillId="0" borderId="8" xfId="0" applyFont="1" applyBorder="1" applyAlignment="1" applyProtection="1">
      <alignment horizontal="center" vertical="center" shrinkToFit="1"/>
      <protection locked="0"/>
    </xf>
    <xf numFmtId="0" fontId="25" fillId="0" borderId="6" xfId="0" applyFont="1" applyBorder="1" applyAlignment="1" applyProtection="1">
      <alignment horizontal="center" vertical="center" shrinkToFit="1"/>
      <protection locked="0"/>
    </xf>
    <xf numFmtId="0" fontId="25" fillId="0" borderId="11" xfId="0" applyFont="1" applyBorder="1" applyAlignment="1" applyProtection="1">
      <alignment horizontal="center" vertical="center" shrinkToFit="1"/>
      <protection locked="0"/>
    </xf>
    <xf numFmtId="0" fontId="29" fillId="0" borderId="162" xfId="0" applyFont="1" applyBorder="1" applyAlignment="1" applyProtection="1">
      <alignment horizontal="center" vertical="center" shrinkToFit="1"/>
      <protection locked="0"/>
    </xf>
    <xf numFmtId="0" fontId="29" fillId="3" borderId="65" xfId="0" applyFont="1" applyFill="1" applyBorder="1" applyAlignment="1">
      <alignment horizontal="center" vertical="center" shrinkToFit="1"/>
    </xf>
    <xf numFmtId="0" fontId="29" fillId="3" borderId="66" xfId="0" applyFont="1" applyFill="1" applyBorder="1" applyAlignment="1">
      <alignment horizontal="center" vertical="center" shrinkToFit="1"/>
    </xf>
    <xf numFmtId="0" fontId="29" fillId="0" borderId="71" xfId="0" applyFont="1" applyBorder="1" applyAlignment="1">
      <alignment horizontal="center" vertical="center"/>
    </xf>
    <xf numFmtId="0" fontId="29" fillId="0" borderId="61" xfId="0" applyFont="1" applyBorder="1" applyAlignment="1">
      <alignment horizontal="center" vertical="center"/>
    </xf>
    <xf numFmtId="0" fontId="29" fillId="0" borderId="69" xfId="0" applyFont="1" applyBorder="1" applyAlignment="1">
      <alignment horizontal="center" vertical="center"/>
    </xf>
    <xf numFmtId="0" fontId="29" fillId="0" borderId="8" xfId="0" applyFont="1" applyBorder="1" applyAlignment="1" applyProtection="1">
      <alignment horizontal="left" vertical="center" shrinkToFit="1"/>
      <protection locked="0"/>
    </xf>
    <xf numFmtId="0" fontId="29" fillId="0" borderId="9" xfId="0" applyFont="1" applyBorder="1" applyAlignment="1" applyProtection="1">
      <alignment horizontal="left" vertical="center" shrinkToFit="1"/>
      <protection locked="0"/>
    </xf>
    <xf numFmtId="0" fontId="29" fillId="0" borderId="6" xfId="0" applyFont="1" applyBorder="1" applyAlignment="1" applyProtection="1">
      <alignment horizontal="left" vertical="center" shrinkToFit="1"/>
      <protection locked="0"/>
    </xf>
    <xf numFmtId="0" fontId="29" fillId="0" borderId="7" xfId="0" applyFont="1" applyBorder="1" applyAlignment="1" applyProtection="1">
      <alignment horizontal="left" vertical="center" shrinkToFit="1"/>
      <protection locked="0"/>
    </xf>
    <xf numFmtId="0" fontId="29" fillId="3" borderId="8" xfId="0" applyFont="1" applyFill="1" applyBorder="1" applyAlignment="1">
      <alignment horizontal="center" vertical="center"/>
    </xf>
    <xf numFmtId="0" fontId="29" fillId="3" borderId="9" xfId="0" applyFont="1" applyFill="1" applyBorder="1" applyAlignment="1">
      <alignment horizontal="center" vertical="center"/>
    </xf>
    <xf numFmtId="0" fontId="29" fillId="3" borderId="6" xfId="0" applyFont="1" applyFill="1" applyBorder="1" applyAlignment="1">
      <alignment horizontal="center" vertical="center"/>
    </xf>
    <xf numFmtId="0" fontId="29" fillId="3" borderId="7" xfId="0" applyFont="1" applyFill="1" applyBorder="1" applyAlignment="1">
      <alignment horizontal="center" vertical="center"/>
    </xf>
    <xf numFmtId="0" fontId="29" fillId="3" borderId="11" xfId="0" applyFont="1" applyFill="1" applyBorder="1" applyAlignment="1">
      <alignment horizontal="center" vertical="center"/>
    </xf>
    <xf numFmtId="0" fontId="29" fillId="3" borderId="12" xfId="0" applyFont="1" applyFill="1" applyBorder="1" applyAlignment="1">
      <alignment horizontal="center" vertical="center"/>
    </xf>
    <xf numFmtId="0" fontId="0" fillId="3" borderId="26" xfId="0" applyFill="1" applyBorder="1" applyAlignment="1">
      <alignment horizontal="center" vertical="center" shrinkToFit="1"/>
    </xf>
    <xf numFmtId="0" fontId="0" fillId="3" borderId="27" xfId="0" applyFill="1" applyBorder="1" applyAlignment="1">
      <alignment horizontal="center" vertical="center" shrinkToFit="1"/>
    </xf>
    <xf numFmtId="0" fontId="0" fillId="3" borderId="28" xfId="0" applyFill="1" applyBorder="1" applyAlignment="1">
      <alignment horizontal="center" vertical="center" shrinkToFit="1"/>
    </xf>
    <xf numFmtId="0" fontId="29" fillId="3" borderId="8" xfId="0" applyFont="1" applyFill="1" applyBorder="1" applyAlignment="1">
      <alignment horizontal="left" vertical="center" wrapText="1" shrinkToFit="1"/>
    </xf>
    <xf numFmtId="0" fontId="29" fillId="3" borderId="5" xfId="0" applyFont="1" applyFill="1" applyBorder="1" applyAlignment="1">
      <alignment horizontal="left" vertical="center" shrinkToFit="1"/>
    </xf>
    <xf numFmtId="0" fontId="29" fillId="3" borderId="9" xfId="0" applyFont="1" applyFill="1" applyBorder="1" applyAlignment="1">
      <alignment horizontal="left" vertical="center" shrinkToFit="1"/>
    </xf>
    <xf numFmtId="0" fontId="29" fillId="3" borderId="6" xfId="0" applyFont="1" applyFill="1" applyBorder="1" applyAlignment="1">
      <alignment horizontal="left" vertical="center" shrinkToFit="1"/>
    </xf>
    <xf numFmtId="0" fontId="29" fillId="3" borderId="0" xfId="0" applyFont="1" applyFill="1" applyAlignment="1">
      <alignment horizontal="left" vertical="center" shrinkToFit="1"/>
    </xf>
    <xf numFmtId="0" fontId="29" fillId="3" borderId="7" xfId="0" applyFont="1" applyFill="1" applyBorder="1" applyAlignment="1">
      <alignment horizontal="left" vertical="center" shrinkToFit="1"/>
    </xf>
    <xf numFmtId="0" fontId="29" fillId="3" borderId="11" xfId="0" applyFont="1" applyFill="1" applyBorder="1" applyAlignment="1">
      <alignment horizontal="left" vertical="center" shrinkToFit="1"/>
    </xf>
    <xf numFmtId="0" fontId="29" fillId="3" borderId="1" xfId="0" applyFont="1" applyFill="1" applyBorder="1" applyAlignment="1">
      <alignment horizontal="left" vertical="center" shrinkToFit="1"/>
    </xf>
    <xf numFmtId="0" fontId="29" fillId="3" borderId="12" xfId="0" applyFont="1" applyFill="1" applyBorder="1" applyAlignment="1">
      <alignment horizontal="left" vertical="center" shrinkToFit="1"/>
    </xf>
    <xf numFmtId="0" fontId="29" fillId="0" borderId="72" xfId="0" applyFont="1" applyBorder="1" applyAlignment="1">
      <alignment horizontal="center" vertical="center"/>
    </xf>
    <xf numFmtId="0" fontId="29" fillId="0" borderId="51" xfId="0" applyFont="1" applyBorder="1" applyAlignment="1">
      <alignment horizontal="center" vertical="center"/>
    </xf>
    <xf numFmtId="0" fontId="29" fillId="0" borderId="42" xfId="0" applyFont="1" applyBorder="1" applyAlignment="1">
      <alignment horizontal="center" vertical="center"/>
    </xf>
    <xf numFmtId="0" fontId="0" fillId="0" borderId="96" xfId="0" applyBorder="1" applyAlignment="1">
      <alignment horizontal="center" vertical="center" shrinkToFit="1"/>
    </xf>
    <xf numFmtId="0" fontId="29" fillId="3" borderId="51" xfId="0" applyFont="1" applyFill="1" applyBorder="1" applyAlignment="1">
      <alignment horizontal="left" vertical="center" shrinkToFit="1"/>
    </xf>
    <xf numFmtId="0" fontId="29" fillId="3" borderId="41" xfId="0" applyFont="1" applyFill="1" applyBorder="1" applyAlignment="1">
      <alignment horizontal="left" vertical="center" shrinkToFit="1"/>
    </xf>
    <xf numFmtId="0" fontId="29" fillId="3" borderId="42" xfId="0" applyFont="1" applyFill="1" applyBorder="1" applyAlignment="1">
      <alignment horizontal="left" vertical="center" shrinkToFit="1"/>
    </xf>
    <xf numFmtId="0" fontId="25" fillId="0" borderId="96" xfId="0" applyFont="1" applyBorder="1" applyAlignment="1">
      <alignment horizontal="center" vertical="center" shrinkToFit="1"/>
    </xf>
    <xf numFmtId="0" fontId="25" fillId="0" borderId="51" xfId="0" applyFont="1" applyBorder="1" applyAlignment="1" applyProtection="1">
      <alignment horizontal="center" vertical="center" shrinkToFit="1"/>
      <protection locked="0"/>
    </xf>
    <xf numFmtId="0" fontId="29" fillId="0" borderId="163" xfId="0" applyFont="1" applyBorder="1" applyAlignment="1" applyProtection="1">
      <alignment horizontal="center" vertical="center" shrinkToFit="1"/>
      <protection locked="0"/>
    </xf>
    <xf numFmtId="0" fontId="29" fillId="0" borderId="11" xfId="0" applyFont="1" applyBorder="1" applyAlignment="1" applyProtection="1">
      <alignment horizontal="center" vertical="center"/>
      <protection locked="0"/>
    </xf>
    <xf numFmtId="0" fontId="29" fillId="0" borderId="12" xfId="0" applyFont="1" applyBorder="1" applyAlignment="1" applyProtection="1">
      <alignment horizontal="center" vertical="center"/>
      <protection locked="0"/>
    </xf>
    <xf numFmtId="0" fontId="0" fillId="0" borderId="28" xfId="0" applyBorder="1" applyAlignment="1" applyProtection="1">
      <alignment horizontal="center" vertical="center" shrinkToFit="1"/>
      <protection locked="0"/>
    </xf>
    <xf numFmtId="0" fontId="29" fillId="0" borderId="11" xfId="0" applyFont="1" applyBorder="1" applyAlignment="1" applyProtection="1">
      <alignment horizontal="left" vertical="center" shrinkToFit="1"/>
      <protection locked="0"/>
    </xf>
    <xf numFmtId="0" fontId="29" fillId="0" borderId="12" xfId="0" applyFont="1" applyBorder="1" applyAlignment="1" applyProtection="1">
      <alignment horizontal="left" vertical="center" shrinkToFit="1"/>
      <protection locked="0"/>
    </xf>
    <xf numFmtId="0" fontId="25" fillId="0" borderId="28" xfId="0" applyFont="1" applyBorder="1" applyAlignment="1" applyProtection="1">
      <alignment horizontal="center" vertical="center" shrinkToFit="1"/>
      <protection locked="0"/>
    </xf>
    <xf numFmtId="0" fontId="47" fillId="0" borderId="0" xfId="3" applyFont="1" applyAlignment="1">
      <alignment horizontal="center" vertical="center"/>
    </xf>
    <xf numFmtId="0" fontId="45" fillId="0" borderId="0" xfId="3" applyFont="1" applyAlignment="1">
      <alignment horizontal="center" vertical="center"/>
    </xf>
    <xf numFmtId="0" fontId="45" fillId="0" borderId="29" xfId="3" applyFont="1" applyBorder="1" applyAlignment="1">
      <alignment horizontal="center" vertical="center"/>
    </xf>
    <xf numFmtId="0" fontId="45" fillId="0" borderId="30" xfId="3" applyFont="1" applyBorder="1" applyAlignment="1">
      <alignment horizontal="center" vertical="center"/>
    </xf>
    <xf numFmtId="0" fontId="45" fillId="0" borderId="29" xfId="3" applyFont="1" applyBorder="1" applyAlignment="1" applyProtection="1">
      <alignment horizontal="left" vertical="center" wrapText="1"/>
      <protection locked="0"/>
    </xf>
    <xf numFmtId="0" fontId="45" fillId="0" borderId="30" xfId="3" applyFont="1" applyBorder="1" applyAlignment="1" applyProtection="1">
      <alignment horizontal="left" vertical="center" wrapText="1"/>
      <protection locked="0"/>
    </xf>
    <xf numFmtId="0" fontId="45" fillId="0" borderId="31" xfId="3" applyFont="1" applyBorder="1" applyAlignment="1" applyProtection="1">
      <alignment horizontal="left" vertical="center" wrapText="1"/>
      <protection locked="0"/>
    </xf>
    <xf numFmtId="0" fontId="45" fillId="0" borderId="6" xfId="3" applyFont="1" applyBorder="1" applyAlignment="1">
      <alignment horizontal="center" vertical="center"/>
    </xf>
    <xf numFmtId="0" fontId="45" fillId="0" borderId="11" xfId="3" applyFont="1" applyBorder="1" applyAlignment="1">
      <alignment horizontal="center" vertical="center"/>
    </xf>
    <xf numFmtId="0" fontId="45" fillId="0" borderId="1" xfId="3" applyFont="1" applyBorder="1" applyAlignment="1">
      <alignment horizontal="center" vertical="center"/>
    </xf>
    <xf numFmtId="0" fontId="48" fillId="0" borderId="6" xfId="3" applyFont="1" applyBorder="1" applyAlignment="1" applyProtection="1">
      <alignment horizontal="left" vertical="center" wrapText="1"/>
      <protection locked="0"/>
    </xf>
    <xf numFmtId="0" fontId="48" fillId="0" borderId="0" xfId="3" applyFont="1" applyAlignment="1" applyProtection="1">
      <alignment horizontal="left" vertical="center" wrapText="1"/>
      <protection locked="0"/>
    </xf>
    <xf numFmtId="0" fontId="48" fillId="0" borderId="7" xfId="3" applyFont="1" applyBorder="1" applyAlignment="1" applyProtection="1">
      <alignment horizontal="left" vertical="center" wrapText="1"/>
      <protection locked="0"/>
    </xf>
    <xf numFmtId="0" fontId="48" fillId="0" borderId="11" xfId="3" applyFont="1" applyBorder="1" applyAlignment="1" applyProtection="1">
      <alignment horizontal="left" vertical="center" wrapText="1"/>
      <protection locked="0"/>
    </xf>
    <xf numFmtId="0" fontId="48" fillId="0" borderId="1" xfId="3" applyFont="1" applyBorder="1" applyAlignment="1" applyProtection="1">
      <alignment horizontal="left" vertical="center" wrapText="1"/>
      <protection locked="0"/>
    </xf>
    <xf numFmtId="0" fontId="48" fillId="0" borderId="12" xfId="3" applyFont="1" applyBorder="1" applyAlignment="1" applyProtection="1">
      <alignment horizontal="left" vertical="center" wrapText="1"/>
      <protection locked="0"/>
    </xf>
    <xf numFmtId="0" fontId="45" fillId="0" borderId="17" xfId="3" applyFont="1" applyBorder="1" applyAlignment="1">
      <alignment horizontal="center" vertical="center"/>
    </xf>
    <xf numFmtId="0" fontId="48" fillId="0" borderId="0" xfId="3" applyFont="1" applyAlignment="1" applyProtection="1">
      <alignment horizontal="center" vertical="center"/>
      <protection locked="0"/>
    </xf>
    <xf numFmtId="0" fontId="45" fillId="0" borderId="7" xfId="3" applyFont="1" applyBorder="1" applyAlignment="1">
      <alignment horizontal="center" vertical="center"/>
    </xf>
    <xf numFmtId="0" fontId="45" fillId="0" borderId="27" xfId="3" applyFont="1" applyBorder="1" applyAlignment="1">
      <alignment horizontal="center" vertical="center" textRotation="255"/>
    </xf>
    <xf numFmtId="0" fontId="45" fillId="0" borderId="27" xfId="3" applyFont="1" applyBorder="1" applyAlignment="1">
      <alignment horizontal="center"/>
    </xf>
    <xf numFmtId="0" fontId="45" fillId="0" borderId="3" xfId="3" applyFont="1" applyBorder="1" applyAlignment="1">
      <alignment horizontal="center" vertical="center"/>
    </xf>
    <xf numFmtId="0" fontId="45" fillId="0" borderId="10" xfId="3" applyFont="1" applyBorder="1" applyAlignment="1">
      <alignment horizontal="center" vertical="center"/>
    </xf>
    <xf numFmtId="0" fontId="45" fillId="0" borderId="4" xfId="3" applyFont="1" applyBorder="1" applyAlignment="1">
      <alignment horizontal="center" vertical="center"/>
    </xf>
    <xf numFmtId="0" fontId="45" fillId="0" borderId="3" xfId="3" applyFont="1" applyBorder="1" applyAlignment="1" applyProtection="1">
      <alignment horizontal="left" vertical="center" wrapText="1"/>
      <protection locked="0"/>
    </xf>
    <xf numFmtId="0" fontId="45" fillId="0" borderId="10" xfId="3" applyFont="1" applyBorder="1" applyAlignment="1" applyProtection="1">
      <alignment horizontal="left" vertical="center" wrapText="1"/>
      <protection locked="0"/>
    </xf>
    <xf numFmtId="0" fontId="45" fillId="0" borderId="4" xfId="3" applyFont="1" applyBorder="1" applyAlignment="1" applyProtection="1">
      <alignment horizontal="left" vertical="center" wrapText="1"/>
      <protection locked="0"/>
    </xf>
    <xf numFmtId="0" fontId="45" fillId="0" borderId="3" xfId="3" applyFont="1" applyBorder="1" applyAlignment="1" applyProtection="1">
      <alignment horizontal="left" vertical="center"/>
      <protection locked="0"/>
    </xf>
    <xf numFmtId="0" fontId="45" fillId="0" borderId="4" xfId="3" applyFont="1" applyBorder="1" applyAlignment="1" applyProtection="1">
      <alignment horizontal="left" vertical="center"/>
      <protection locked="0"/>
    </xf>
    <xf numFmtId="0" fontId="45" fillId="0" borderId="10" xfId="3" applyFont="1" applyBorder="1" applyAlignment="1" applyProtection="1">
      <alignment horizontal="left" vertical="center"/>
      <protection locked="0"/>
    </xf>
    <xf numFmtId="0" fontId="52" fillId="0" borderId="0" xfId="0" applyFont="1" applyAlignment="1">
      <alignment horizontal="center" vertical="center"/>
    </xf>
    <xf numFmtId="0" fontId="28" fillId="0" borderId="41" xfId="0" applyFont="1" applyBorder="1" applyAlignment="1">
      <alignment horizontal="left" shrinkToFit="1"/>
    </xf>
    <xf numFmtId="0" fontId="28" fillId="0" borderId="53" xfId="0" applyFont="1" applyBorder="1" applyAlignment="1">
      <alignment horizontal="center" vertical="center"/>
    </xf>
    <xf numFmtId="0" fontId="28" fillId="0" borderId="55" xfId="0" applyFont="1" applyBorder="1" applyAlignment="1">
      <alignment horizontal="center" vertical="center"/>
    </xf>
    <xf numFmtId="0" fontId="53" fillId="0" borderId="56" xfId="0" applyFont="1" applyBorder="1" applyAlignment="1">
      <alignment horizontal="center" vertical="center"/>
    </xf>
    <xf numFmtId="0" fontId="53" fillId="0" borderId="55" xfId="0" applyFont="1" applyBorder="1" applyAlignment="1">
      <alignment horizontal="center" vertical="center"/>
    </xf>
    <xf numFmtId="0" fontId="28" fillId="0" borderId="35" xfId="0" applyFont="1" applyBorder="1" applyAlignment="1">
      <alignment horizontal="left" vertical="center" wrapText="1"/>
    </xf>
    <xf numFmtId="0" fontId="28" fillId="0" borderId="37" xfId="0" applyFont="1" applyBorder="1" applyAlignment="1">
      <alignment horizontal="left" vertical="center"/>
    </xf>
    <xf numFmtId="0" fontId="28" fillId="0" borderId="45" xfId="0" applyFont="1" applyBorder="1" applyAlignment="1">
      <alignment horizontal="left" vertical="center"/>
    </xf>
    <xf numFmtId="0" fontId="28" fillId="0" borderId="12" xfId="0" applyFont="1" applyBorder="1" applyAlignment="1">
      <alignment horizontal="left" vertical="center"/>
    </xf>
    <xf numFmtId="0" fontId="28" fillId="0" borderId="3" xfId="0" applyFont="1" applyBorder="1" applyAlignment="1">
      <alignment horizontal="left" vertical="center"/>
    </xf>
    <xf numFmtId="0" fontId="28" fillId="0" borderId="10" xfId="0" applyFont="1" applyBorder="1" applyAlignment="1">
      <alignment horizontal="left"/>
    </xf>
    <xf numFmtId="0" fontId="28" fillId="0" borderId="3" xfId="0" applyFont="1" applyBorder="1" applyAlignment="1">
      <alignment horizontal="left"/>
    </xf>
    <xf numFmtId="178" fontId="28" fillId="0" borderId="92" xfId="0" applyNumberFormat="1" applyFont="1" applyBorder="1" applyAlignment="1">
      <alignment horizontal="right" vertical="center" wrapText="1" shrinkToFit="1"/>
    </xf>
    <xf numFmtId="178" fontId="28" fillId="0" borderId="28" xfId="0" applyNumberFormat="1" applyFont="1" applyBorder="1" applyAlignment="1">
      <alignment horizontal="right" vertical="center" wrapText="1" shrinkToFit="1"/>
    </xf>
    <xf numFmtId="0" fontId="28" fillId="0" borderId="66" xfId="0" applyFont="1" applyBorder="1" applyAlignment="1">
      <alignment horizontal="left" vertical="center" wrapText="1"/>
    </xf>
    <xf numFmtId="0" fontId="28" fillId="0" borderId="67" xfId="0" applyFont="1" applyBorder="1" applyAlignment="1">
      <alignment horizontal="left" vertical="center" wrapText="1"/>
    </xf>
    <xf numFmtId="0" fontId="28" fillId="0" borderId="48" xfId="0" applyFont="1" applyBorder="1" applyAlignment="1">
      <alignment horizontal="left" vertical="center" wrapText="1"/>
    </xf>
    <xf numFmtId="0" fontId="28" fillId="0" borderId="9" xfId="0" applyFont="1" applyBorder="1" applyAlignment="1">
      <alignment horizontal="left" vertical="center"/>
    </xf>
    <xf numFmtId="178" fontId="28" fillId="0" borderId="27" xfId="0" applyNumberFormat="1" applyFont="1" applyBorder="1" applyAlignment="1">
      <alignment horizontal="right" vertical="center" wrapText="1" shrinkToFit="1"/>
    </xf>
    <xf numFmtId="0" fontId="28" fillId="0" borderId="64" xfId="0" applyFont="1" applyBorder="1" applyAlignment="1">
      <alignment horizontal="left" vertical="center"/>
    </xf>
    <xf numFmtId="0" fontId="28" fillId="0" borderId="66" xfId="0" applyFont="1" applyBorder="1" applyAlignment="1">
      <alignment horizontal="left" vertical="center"/>
    </xf>
    <xf numFmtId="178" fontId="28" fillId="0" borderId="26" xfId="0" applyNumberFormat="1" applyFont="1" applyBorder="1" applyAlignment="1">
      <alignment horizontal="right" vertical="center" shrinkToFit="1"/>
    </xf>
    <xf numFmtId="178" fontId="28" fillId="0" borderId="28" xfId="0" applyNumberFormat="1" applyFont="1" applyBorder="1" applyAlignment="1">
      <alignment horizontal="right" vertical="center" shrinkToFit="1"/>
    </xf>
    <xf numFmtId="0" fontId="28" fillId="0" borderId="67" xfId="0" applyFont="1" applyBorder="1" applyAlignment="1">
      <alignment horizontal="left" vertical="center"/>
    </xf>
    <xf numFmtId="0" fontId="28" fillId="0" borderId="48" xfId="0" applyFont="1" applyBorder="1" applyAlignment="1" applyProtection="1">
      <alignment horizontal="left" vertical="center"/>
      <protection locked="0"/>
    </xf>
    <xf numFmtId="0" fontId="28" fillId="0" borderId="9" xfId="0" applyFont="1" applyBorder="1" applyAlignment="1" applyProtection="1">
      <alignment horizontal="left" vertical="center"/>
      <protection locked="0"/>
    </xf>
    <xf numFmtId="0" fontId="28" fillId="0" borderId="45" xfId="0" applyFont="1" applyBorder="1" applyAlignment="1" applyProtection="1">
      <alignment horizontal="left" vertical="center"/>
      <protection locked="0"/>
    </xf>
    <xf numFmtId="0" fontId="28" fillId="0" borderId="12" xfId="0" applyFont="1" applyBorder="1" applyAlignment="1" applyProtection="1">
      <alignment horizontal="left" vertical="center"/>
      <protection locked="0"/>
    </xf>
    <xf numFmtId="0" fontId="28" fillId="0" borderId="8" xfId="0" applyFont="1" applyBorder="1" applyAlignment="1" applyProtection="1">
      <alignment horizontal="left" vertical="center"/>
      <protection locked="0"/>
    </xf>
    <xf numFmtId="0" fontId="28" fillId="0" borderId="9" xfId="0" applyFont="1" applyBorder="1" applyAlignment="1" applyProtection="1">
      <alignment horizontal="left"/>
      <protection locked="0"/>
    </xf>
    <xf numFmtId="0" fontId="28" fillId="0" borderId="11" xfId="0" applyFont="1" applyBorder="1" applyAlignment="1" applyProtection="1">
      <alignment horizontal="left"/>
      <protection locked="0"/>
    </xf>
    <xf numFmtId="0" fontId="28" fillId="0" borderId="12" xfId="0" applyFont="1" applyBorder="1" applyAlignment="1" applyProtection="1">
      <alignment horizontal="left"/>
      <protection locked="0"/>
    </xf>
    <xf numFmtId="178" fontId="28" fillId="0" borderId="26" xfId="0" applyNumberFormat="1" applyFont="1" applyBorder="1" applyAlignment="1" applyProtection="1">
      <alignment horizontal="right" vertical="center" shrinkToFit="1"/>
      <protection locked="0"/>
    </xf>
    <xf numFmtId="178" fontId="28" fillId="0" borderId="28" xfId="0" applyNumberFormat="1" applyFont="1" applyBorder="1" applyAlignment="1" applyProtection="1">
      <alignment horizontal="right" vertical="center" shrinkToFit="1"/>
      <protection locked="0"/>
    </xf>
    <xf numFmtId="0" fontId="28" fillId="0" borderId="67" xfId="0" applyFont="1" applyBorder="1" applyAlignment="1" applyProtection="1">
      <alignment horizontal="left" vertical="center"/>
      <protection locked="0"/>
    </xf>
    <xf numFmtId="0" fontId="28" fillId="0" borderId="40" xfId="0" applyFont="1" applyBorder="1" applyAlignment="1" applyProtection="1">
      <alignment horizontal="left" vertical="center"/>
      <protection locked="0"/>
    </xf>
    <xf numFmtId="0" fontId="28" fillId="0" borderId="42" xfId="0" applyFont="1" applyBorder="1" applyAlignment="1" applyProtection="1">
      <alignment horizontal="left" vertical="center"/>
      <protection locked="0"/>
    </xf>
    <xf numFmtId="0" fontId="28" fillId="0" borderId="51" xfId="0" applyFont="1" applyBorder="1" applyAlignment="1" applyProtection="1">
      <alignment horizontal="left"/>
      <protection locked="0"/>
    </xf>
    <xf numFmtId="0" fontId="28" fillId="0" borderId="42" xfId="0" applyFont="1" applyBorder="1" applyAlignment="1" applyProtection="1">
      <alignment horizontal="left"/>
      <protection locked="0"/>
    </xf>
    <xf numFmtId="178" fontId="28" fillId="0" borderId="96" xfId="0" applyNumberFormat="1" applyFont="1" applyBorder="1" applyAlignment="1" applyProtection="1">
      <alignment horizontal="right" vertical="center" shrinkToFit="1"/>
      <protection locked="0"/>
    </xf>
    <xf numFmtId="0" fontId="28" fillId="0" borderId="64" xfId="0" applyFont="1" applyBorder="1" applyAlignment="1" applyProtection="1">
      <alignment horizontal="left" vertical="center"/>
      <protection locked="0"/>
    </xf>
    <xf numFmtId="0" fontId="7" fillId="0" borderId="50" xfId="0" applyFont="1" applyBorder="1" applyAlignment="1">
      <alignment horizontal="center" vertical="center"/>
    </xf>
    <xf numFmtId="0" fontId="7" fillId="0" borderId="0" xfId="0" applyFont="1" applyAlignment="1">
      <alignment horizontal="center" vertical="center"/>
    </xf>
    <xf numFmtId="0" fontId="7" fillId="0" borderId="7" xfId="0" applyFont="1" applyBorder="1" applyAlignment="1">
      <alignment horizontal="center" vertical="center"/>
    </xf>
    <xf numFmtId="0" fontId="7" fillId="0" borderId="40" xfId="0" applyFont="1" applyBorder="1" applyAlignment="1">
      <alignment horizontal="center" vertical="center"/>
    </xf>
    <xf numFmtId="0" fontId="7" fillId="0" borderId="41" xfId="0" applyFont="1" applyBorder="1" applyAlignment="1">
      <alignment horizontal="center" vertical="center"/>
    </xf>
    <xf numFmtId="0" fontId="7" fillId="0" borderId="42" xfId="0" applyFont="1" applyBorder="1" applyAlignment="1">
      <alignment horizontal="center" vertical="center"/>
    </xf>
    <xf numFmtId="178" fontId="28" fillId="0" borderId="92" xfId="0" applyNumberFormat="1" applyFont="1" applyBorder="1" applyAlignment="1">
      <alignment horizontal="right" vertical="center" shrinkToFit="1"/>
    </xf>
    <xf numFmtId="178" fontId="28" fillId="0" borderId="96" xfId="0" applyNumberFormat="1" applyFont="1" applyBorder="1" applyAlignment="1">
      <alignment horizontal="right" vertical="center" shrinkToFit="1"/>
    </xf>
    <xf numFmtId="0" fontId="10" fillId="0" borderId="104" xfId="0" applyFont="1" applyBorder="1" applyAlignment="1">
      <alignment horizontal="center" vertical="center"/>
    </xf>
    <xf numFmtId="0" fontId="10" fillId="0" borderId="105" xfId="0" applyFont="1" applyBorder="1" applyAlignment="1">
      <alignment horizontal="center" vertical="center"/>
    </xf>
    <xf numFmtId="0" fontId="28" fillId="0" borderId="54" xfId="0" applyFont="1" applyBorder="1" applyAlignment="1">
      <alignment horizontal="center" vertical="center"/>
    </xf>
    <xf numFmtId="0" fontId="28" fillId="0" borderId="36" xfId="0" applyFont="1" applyBorder="1" applyAlignment="1">
      <alignment horizontal="left" vertical="center"/>
    </xf>
    <xf numFmtId="0" fontId="28" fillId="0" borderId="1" xfId="0" applyFont="1" applyBorder="1" applyAlignment="1">
      <alignment horizontal="left" vertical="center"/>
    </xf>
    <xf numFmtId="0" fontId="28" fillId="0" borderId="5" xfId="0" applyFont="1" applyBorder="1" applyAlignment="1">
      <alignment horizontal="left" vertical="center"/>
    </xf>
    <xf numFmtId="0" fontId="28" fillId="0" borderId="5" xfId="0" applyFont="1" applyBorder="1" applyAlignment="1" applyProtection="1">
      <alignment horizontal="left" vertical="center"/>
      <protection locked="0"/>
    </xf>
    <xf numFmtId="0" fontId="28" fillId="0" borderId="1" xfId="0" applyFont="1" applyBorder="1" applyAlignment="1" applyProtection="1">
      <alignment horizontal="left" vertical="center"/>
      <protection locked="0"/>
    </xf>
    <xf numFmtId="0" fontId="28" fillId="0" borderId="106" xfId="0" applyFont="1" applyBorder="1" applyAlignment="1">
      <alignment horizontal="left" vertical="center"/>
    </xf>
    <xf numFmtId="0" fontId="28" fillId="0" borderId="60" xfId="0" applyFont="1" applyBorder="1" applyAlignment="1">
      <alignment horizontal="left" vertical="center"/>
    </xf>
    <xf numFmtId="0" fontId="28" fillId="0" borderId="59" xfId="0" applyFont="1" applyBorder="1" applyAlignment="1">
      <alignment horizontal="left" vertical="center"/>
    </xf>
    <xf numFmtId="0" fontId="28" fillId="0" borderId="62" xfId="0" applyFont="1" applyBorder="1" applyAlignment="1">
      <alignment horizontal="left" vertical="center"/>
    </xf>
    <xf numFmtId="0" fontId="64" fillId="0" borderId="48" xfId="0" applyFont="1" applyBorder="1" applyAlignment="1">
      <alignment horizontal="left" vertical="center"/>
    </xf>
    <xf numFmtId="0" fontId="64" fillId="0" borderId="5" xfId="0" applyFont="1" applyBorder="1" applyAlignment="1">
      <alignment horizontal="left" vertical="center"/>
    </xf>
    <xf numFmtId="0" fontId="64" fillId="0" borderId="9" xfId="0" applyFont="1" applyBorder="1" applyAlignment="1">
      <alignment horizontal="left" vertical="center"/>
    </xf>
    <xf numFmtId="0" fontId="64" fillId="0" borderId="45" xfId="0" applyFont="1" applyBorder="1" applyAlignment="1">
      <alignment horizontal="left" vertical="center"/>
    </xf>
    <xf numFmtId="0" fontId="64" fillId="0" borderId="1" xfId="0" applyFont="1" applyBorder="1" applyAlignment="1">
      <alignment horizontal="left" vertical="center"/>
    </xf>
    <xf numFmtId="0" fontId="64" fillId="0" borderId="12" xfId="0" applyFont="1" applyBorder="1" applyAlignment="1">
      <alignment horizontal="left" vertical="center"/>
    </xf>
    <xf numFmtId="0" fontId="28" fillId="0" borderId="41" xfId="0" applyFont="1" applyBorder="1" applyAlignment="1" applyProtection="1">
      <alignment horizontal="left" vertical="center"/>
      <protection locked="0"/>
    </xf>
    <xf numFmtId="0" fontId="53" fillId="0" borderId="53" xfId="0" applyFont="1" applyBorder="1" applyAlignment="1">
      <alignment horizontal="center" vertical="center"/>
    </xf>
    <xf numFmtId="0" fontId="53" fillId="0" borderId="56" xfId="0" applyFont="1" applyBorder="1" applyAlignment="1">
      <alignment horizontal="center" vertical="center" shrinkToFit="1"/>
    </xf>
    <xf numFmtId="0" fontId="53" fillId="0" borderId="54" xfId="0" applyFont="1" applyBorder="1" applyAlignment="1">
      <alignment horizontal="center" vertical="center" shrinkToFit="1"/>
    </xf>
    <xf numFmtId="0" fontId="53" fillId="0" borderId="55" xfId="0" applyFont="1" applyBorder="1" applyAlignment="1">
      <alignment horizontal="center" vertical="center" shrinkToFit="1"/>
    </xf>
    <xf numFmtId="0" fontId="28" fillId="0" borderId="108" xfId="0" applyFont="1" applyBorder="1" applyAlignment="1" applyProtection="1">
      <alignment horizontal="left" vertical="center"/>
      <protection locked="0"/>
    </xf>
    <xf numFmtId="0" fontId="28" fillId="0" borderId="75" xfId="0" applyFont="1" applyBorder="1" applyAlignment="1" applyProtection="1">
      <alignment horizontal="left" vertical="center"/>
      <protection locked="0"/>
    </xf>
    <xf numFmtId="0" fontId="28" fillId="0" borderId="73" xfId="0" applyFont="1" applyBorder="1" applyAlignment="1" applyProtection="1">
      <alignment horizontal="left" vertical="center"/>
      <protection locked="0"/>
    </xf>
    <xf numFmtId="0" fontId="28" fillId="0" borderId="74" xfId="0" applyFont="1" applyBorder="1" applyAlignment="1" applyProtection="1">
      <alignment horizontal="left" vertical="center"/>
      <protection locked="0"/>
    </xf>
    <xf numFmtId="0" fontId="28" fillId="0" borderId="107" xfId="0" applyFont="1" applyBorder="1" applyAlignment="1">
      <alignment horizontal="left" vertical="center"/>
    </xf>
    <xf numFmtId="0" fontId="28" fillId="0" borderId="10" xfId="0" applyFont="1" applyBorder="1" applyAlignment="1">
      <alignment horizontal="left" vertical="center"/>
    </xf>
    <xf numFmtId="0" fontId="28" fillId="0" borderId="4" xfId="0" applyFont="1" applyBorder="1" applyAlignment="1">
      <alignment horizontal="left" vertical="center"/>
    </xf>
    <xf numFmtId="0" fontId="28" fillId="0" borderId="107" xfId="0" applyFont="1" applyBorder="1" applyAlignment="1" applyProtection="1">
      <alignment horizontal="left" vertical="center"/>
      <protection locked="0"/>
    </xf>
    <xf numFmtId="0" fontId="28" fillId="0" borderId="10" xfId="0" applyFont="1" applyBorder="1" applyAlignment="1" applyProtection="1">
      <alignment horizontal="left" vertical="center"/>
      <protection locked="0"/>
    </xf>
    <xf numFmtId="0" fontId="28" fillId="0" borderId="3" xfId="0" applyFont="1" applyBorder="1" applyAlignment="1" applyProtection="1">
      <alignment horizontal="left" vertical="center"/>
      <protection locked="0"/>
    </xf>
    <xf numFmtId="0" fontId="28" fillId="0" borderId="4" xfId="0" applyFont="1" applyBorder="1" applyAlignment="1" applyProtection="1">
      <alignment horizontal="left" vertical="center"/>
      <protection locked="0"/>
    </xf>
    <xf numFmtId="0" fontId="51" fillId="0" borderId="0" xfId="0" applyFont="1" applyAlignment="1">
      <alignment horizontal="center" vertical="center"/>
    </xf>
    <xf numFmtId="0" fontId="28" fillId="0" borderId="0" xfId="0" applyFont="1" applyAlignment="1">
      <alignment horizontal="center"/>
    </xf>
    <xf numFmtId="0" fontId="7" fillId="0" borderId="41" xfId="0" applyFont="1" applyBorder="1" applyAlignment="1">
      <alignment horizontal="left" vertical="center" shrinkToFit="1"/>
    </xf>
    <xf numFmtId="0" fontId="7" fillId="0" borderId="41" xfId="0" applyFont="1" applyBorder="1" applyAlignment="1">
      <alignment horizontal="center" vertical="center" shrinkToFit="1"/>
    </xf>
    <xf numFmtId="0" fontId="28" fillId="0" borderId="50" xfId="0" applyFont="1" applyBorder="1" applyAlignment="1">
      <alignment horizontal="center" vertical="center" wrapText="1"/>
    </xf>
    <xf numFmtId="0" fontId="28" fillId="0" borderId="0" xfId="0" applyFont="1" applyAlignment="1">
      <alignment horizontal="center" vertical="center" wrapText="1"/>
    </xf>
    <xf numFmtId="0" fontId="28" fillId="0" borderId="0" xfId="0" applyFont="1" applyAlignment="1" applyProtection="1">
      <alignment vertical="center" shrinkToFit="1"/>
      <protection locked="0"/>
    </xf>
    <xf numFmtId="0" fontId="28" fillId="0" borderId="0" xfId="0" applyFont="1" applyAlignment="1">
      <alignment horizontal="right" vertical="center" wrapText="1"/>
    </xf>
    <xf numFmtId="1" fontId="28" fillId="0" borderId="0" xfId="0" applyNumberFormat="1" applyFont="1" applyAlignment="1">
      <alignment horizontal="left" vertical="center" shrinkToFit="1"/>
    </xf>
    <xf numFmtId="1" fontId="28" fillId="0" borderId="52" xfId="0" applyNumberFormat="1" applyFont="1" applyBorder="1" applyAlignment="1">
      <alignment horizontal="left" vertical="center" shrinkToFit="1"/>
    </xf>
    <xf numFmtId="0" fontId="28" fillId="0" borderId="54" xfId="0" applyFont="1" applyBorder="1" applyAlignment="1">
      <alignment horizontal="center"/>
    </xf>
    <xf numFmtId="0" fontId="28" fillId="0" borderId="52" xfId="0" applyFont="1" applyBorder="1" applyAlignment="1">
      <alignment horizontal="left" vertical="center"/>
    </xf>
    <xf numFmtId="0" fontId="28" fillId="0" borderId="35" xfId="0" applyFont="1" applyBorder="1" applyAlignment="1">
      <alignment horizontal="left" vertical="center"/>
    </xf>
    <xf numFmtId="0" fontId="28" fillId="0" borderId="39" xfId="0" applyFont="1" applyBorder="1" applyAlignment="1">
      <alignment horizontal="left" vertical="center"/>
    </xf>
    <xf numFmtId="0" fontId="28" fillId="0" borderId="52" xfId="0" applyFont="1" applyBorder="1" applyAlignment="1">
      <alignment horizontal="center"/>
    </xf>
    <xf numFmtId="0" fontId="64" fillId="0" borderId="50" xfId="0" applyFont="1" applyBorder="1" applyAlignment="1">
      <alignment horizontal="left" vertical="center" wrapText="1"/>
    </xf>
    <xf numFmtId="0" fontId="64" fillId="0" borderId="0" xfId="0" applyFont="1" applyAlignment="1">
      <alignment horizontal="left" vertical="center" wrapText="1"/>
    </xf>
    <xf numFmtId="0" fontId="64" fillId="0" borderId="52" xfId="0" applyFont="1" applyBorder="1" applyAlignment="1">
      <alignment horizontal="left" vertical="center" wrapText="1"/>
    </xf>
    <xf numFmtId="0" fontId="28" fillId="0" borderId="50" xfId="0" applyFont="1" applyBorder="1" applyAlignment="1">
      <alignment horizontal="left" vertical="center" wrapText="1"/>
    </xf>
    <xf numFmtId="0" fontId="28" fillId="0" borderId="0" xfId="0" applyFont="1" applyAlignment="1">
      <alignment horizontal="left" vertical="center" wrapText="1"/>
    </xf>
    <xf numFmtId="0" fontId="28" fillId="0" borderId="52" xfId="0" applyFont="1" applyBorder="1" applyAlignment="1">
      <alignment horizontal="left" vertical="center" wrapText="1"/>
    </xf>
    <xf numFmtId="0" fontId="0" fillId="0" borderId="0" xfId="0" applyAlignment="1">
      <alignment horizontal="left" vertical="center" wrapText="1"/>
    </xf>
    <xf numFmtId="0" fontId="0" fillId="0" borderId="52" xfId="0" applyBorder="1" applyAlignment="1">
      <alignment horizontal="left" vertical="center" wrapText="1"/>
    </xf>
    <xf numFmtId="0" fontId="28" fillId="0" borderId="1" xfId="0" applyFont="1" applyBorder="1" applyAlignment="1">
      <alignment horizontal="center" vertical="center" wrapText="1"/>
    </xf>
    <xf numFmtId="0" fontId="28" fillId="0" borderId="52" xfId="0" applyFont="1" applyBorder="1" applyAlignment="1">
      <alignment horizontal="center" vertical="center" wrapText="1"/>
    </xf>
    <xf numFmtId="0" fontId="28" fillId="0" borderId="2" xfId="0" applyFont="1" applyBorder="1" applyAlignment="1">
      <alignment horizontal="center" vertical="center"/>
    </xf>
    <xf numFmtId="0" fontId="28" fillId="0" borderId="3" xfId="0" applyFont="1" applyBorder="1" applyAlignment="1">
      <alignment horizontal="center" vertical="center" shrinkToFit="1"/>
    </xf>
    <xf numFmtId="0" fontId="28" fillId="0" borderId="4" xfId="0" applyFont="1" applyBorder="1" applyAlignment="1">
      <alignment horizontal="center" vertical="center" shrinkToFit="1"/>
    </xf>
    <xf numFmtId="0" fontId="30" fillId="0" borderId="4" xfId="0" applyFont="1" applyBorder="1" applyAlignment="1">
      <alignment vertical="center" wrapText="1" shrinkToFit="1"/>
    </xf>
    <xf numFmtId="0" fontId="30" fillId="0" borderId="10" xfId="0" applyFont="1" applyBorder="1" applyAlignment="1">
      <alignment vertical="center" wrapText="1" shrinkToFit="1"/>
    </xf>
    <xf numFmtId="0" fontId="30" fillId="0" borderId="4" xfId="0" applyFont="1" applyBorder="1" applyAlignment="1">
      <alignment horizontal="center" vertical="center" wrapText="1" shrinkToFit="1"/>
    </xf>
    <xf numFmtId="0" fontId="30" fillId="0" borderId="10" xfId="0" applyFont="1" applyBorder="1" applyAlignment="1">
      <alignment horizontal="center" vertical="center" wrapText="1" shrinkToFit="1"/>
    </xf>
    <xf numFmtId="0" fontId="28" fillId="0" borderId="71" xfId="0" applyFont="1" applyBorder="1" applyAlignment="1">
      <alignment horizontal="center" vertical="center" textRotation="255"/>
    </xf>
    <xf numFmtId="0" fontId="28" fillId="0" borderId="61" xfId="0" applyFont="1" applyBorder="1" applyAlignment="1">
      <alignment horizontal="center" vertical="center" textRotation="255"/>
    </xf>
    <xf numFmtId="0" fontId="28" fillId="0" borderId="110" xfId="0" applyFont="1" applyBorder="1" applyAlignment="1">
      <alignment horizontal="center" vertical="center" textRotation="255"/>
    </xf>
    <xf numFmtId="0" fontId="28" fillId="0" borderId="2" xfId="0" applyFont="1" applyBorder="1" applyAlignment="1">
      <alignment horizontal="left" vertical="center"/>
    </xf>
    <xf numFmtId="0" fontId="7" fillId="0" borderId="3" xfId="0" applyFont="1" applyBorder="1" applyAlignment="1" applyProtection="1">
      <alignment horizontal="center" vertical="center"/>
      <protection locked="0"/>
    </xf>
    <xf numFmtId="0" fontId="7" fillId="0" borderId="4" xfId="0" applyFont="1" applyBorder="1" applyAlignment="1" applyProtection="1">
      <alignment horizontal="center" vertical="center"/>
      <protection locked="0"/>
    </xf>
    <xf numFmtId="0" fontId="7" fillId="0" borderId="10" xfId="0" applyFont="1" applyBorder="1" applyAlignment="1" applyProtection="1">
      <alignment horizontal="center" vertical="center"/>
      <protection locked="0"/>
    </xf>
    <xf numFmtId="0" fontId="28" fillId="0" borderId="111" xfId="0" applyFont="1" applyBorder="1" applyAlignment="1">
      <alignment horizontal="left" vertical="center"/>
    </xf>
    <xf numFmtId="0" fontId="28" fillId="0" borderId="69" xfId="0" applyFont="1" applyBorder="1" applyAlignment="1">
      <alignment horizontal="center" vertical="center" textRotation="255"/>
    </xf>
    <xf numFmtId="0" fontId="28" fillId="0" borderId="94" xfId="0" applyFont="1" applyBorder="1" applyAlignment="1">
      <alignment horizontal="center" vertical="center" textRotation="255"/>
    </xf>
    <xf numFmtId="0" fontId="7" fillId="0" borderId="112" xfId="0" applyFont="1" applyBorder="1" applyAlignment="1" applyProtection="1">
      <alignment horizontal="center" vertical="center"/>
      <protection locked="0"/>
    </xf>
    <xf numFmtId="0" fontId="7" fillId="0" borderId="113" xfId="0" applyFont="1" applyBorder="1" applyAlignment="1" applyProtection="1">
      <alignment horizontal="center" vertical="center"/>
      <protection locked="0"/>
    </xf>
    <xf numFmtId="0" fontId="7" fillId="0" borderId="114" xfId="0" applyFont="1" applyBorder="1" applyAlignment="1" applyProtection="1">
      <alignment horizontal="center" vertical="center"/>
      <protection locked="0"/>
    </xf>
    <xf numFmtId="0" fontId="28" fillId="0" borderId="54" xfId="0" applyFont="1" applyFill="1" applyBorder="1" applyAlignment="1">
      <alignment horizontal="center" vertical="center"/>
    </xf>
    <xf numFmtId="0" fontId="28" fillId="0" borderId="54" xfId="0" applyFont="1" applyFill="1" applyBorder="1" applyAlignment="1" applyProtection="1">
      <alignment horizontal="center" vertical="center"/>
      <protection locked="0"/>
    </xf>
    <xf numFmtId="0" fontId="28" fillId="0" borderId="57" xfId="0" applyFont="1" applyFill="1" applyBorder="1" applyAlignment="1">
      <alignment horizontal="center" vertical="center"/>
    </xf>
    <xf numFmtId="0" fontId="28" fillId="0" borderId="108" xfId="0" applyFont="1" applyBorder="1" applyAlignment="1">
      <alignment horizontal="center" vertical="center"/>
    </xf>
    <xf numFmtId="0" fontId="28" fillId="0" borderId="74" xfId="0" applyFont="1" applyBorder="1" applyAlignment="1">
      <alignment horizontal="center" vertical="center"/>
    </xf>
    <xf numFmtId="0" fontId="28" fillId="0" borderId="41" xfId="0" applyFont="1" applyBorder="1" applyAlignment="1">
      <alignment horizontal="center" vertical="center"/>
    </xf>
    <xf numFmtId="0" fontId="28" fillId="0" borderId="44" xfId="0" applyFont="1" applyBorder="1" applyAlignment="1">
      <alignment horizontal="center" vertical="center"/>
    </xf>
    <xf numFmtId="0" fontId="28" fillId="0" borderId="53" xfId="0" applyFont="1" applyBorder="1" applyAlignment="1">
      <alignment horizontal="left" vertical="center" wrapText="1"/>
    </xf>
    <xf numFmtId="0" fontId="28" fillId="0" borderId="54" xfId="0" applyFont="1" applyBorder="1" applyAlignment="1">
      <alignment horizontal="left" vertical="center" wrapText="1"/>
    </xf>
    <xf numFmtId="0" fontId="28" fillId="0" borderId="57" xfId="0" applyFont="1" applyBorder="1" applyAlignment="1">
      <alignment horizontal="left" vertical="center" wrapText="1"/>
    </xf>
    <xf numFmtId="0" fontId="17" fillId="0" borderId="35" xfId="0" applyFont="1" applyBorder="1" applyAlignment="1" applyProtection="1">
      <alignment horizontal="left" vertical="top" wrapText="1"/>
      <protection locked="0"/>
    </xf>
    <xf numFmtId="0" fontId="17" fillId="0" borderId="36" xfId="0" applyFont="1" applyBorder="1" applyAlignment="1" applyProtection="1">
      <alignment horizontal="left" vertical="top" wrapText="1"/>
      <protection locked="0"/>
    </xf>
    <xf numFmtId="0" fontId="17" fillId="0" borderId="39" xfId="0" applyFont="1" applyBorder="1" applyAlignment="1" applyProtection="1">
      <alignment horizontal="left" vertical="top" wrapText="1"/>
      <protection locked="0"/>
    </xf>
    <xf numFmtId="0" fontId="17" fillId="0" borderId="50" xfId="0" applyFont="1" applyBorder="1" applyAlignment="1" applyProtection="1">
      <alignment horizontal="left" vertical="top" wrapText="1"/>
      <protection locked="0"/>
    </xf>
    <xf numFmtId="0" fontId="17" fillId="0" borderId="0" xfId="0" applyFont="1" applyAlignment="1" applyProtection="1">
      <alignment horizontal="left" vertical="top" wrapText="1"/>
      <protection locked="0"/>
    </xf>
    <xf numFmtId="0" fontId="17" fillId="0" borderId="52" xfId="0" applyFont="1" applyBorder="1" applyAlignment="1" applyProtection="1">
      <alignment horizontal="left" vertical="top" wrapText="1"/>
      <protection locked="0"/>
    </xf>
    <xf numFmtId="0" fontId="17" fillId="0" borderId="40" xfId="0" applyFont="1" applyBorder="1" applyAlignment="1" applyProtection="1">
      <alignment horizontal="left" vertical="top" wrapText="1"/>
      <protection locked="0"/>
    </xf>
    <xf numFmtId="0" fontId="17" fillId="0" borderId="41" xfId="0" applyFont="1" applyBorder="1" applyAlignment="1" applyProtection="1">
      <alignment horizontal="left" vertical="top" wrapText="1"/>
      <protection locked="0"/>
    </xf>
    <xf numFmtId="0" fontId="17" fillId="0" borderId="44" xfId="0" applyFont="1" applyBorder="1" applyAlignment="1" applyProtection="1">
      <alignment horizontal="left" vertical="top" wrapText="1"/>
      <protection locked="0"/>
    </xf>
    <xf numFmtId="0" fontId="29" fillId="0" borderId="115" xfId="0" applyFont="1" applyBorder="1" applyAlignment="1">
      <alignment horizontal="center" vertical="center" wrapText="1"/>
    </xf>
    <xf numFmtId="0" fontId="29" fillId="0" borderId="117" xfId="0" applyFont="1" applyBorder="1" applyAlignment="1">
      <alignment horizontal="center" vertical="center" wrapText="1"/>
    </xf>
    <xf numFmtId="0" fontId="29" fillId="0" borderId="118" xfId="0" applyFont="1" applyBorder="1" applyAlignment="1">
      <alignment horizontal="center" vertical="center" wrapText="1"/>
    </xf>
    <xf numFmtId="0" fontId="28" fillId="0" borderId="53" xfId="0" applyFont="1" applyFill="1" applyBorder="1" applyAlignment="1">
      <alignment horizontal="center" vertical="center"/>
    </xf>
    <xf numFmtId="0" fontId="28" fillId="0" borderId="54" xfId="0" applyFont="1" applyFill="1" applyBorder="1" applyAlignment="1">
      <alignment horizontal="left" vertical="center" shrinkToFit="1"/>
    </xf>
    <xf numFmtId="0" fontId="28" fillId="0" borderId="57" xfId="0" applyFont="1" applyFill="1" applyBorder="1" applyAlignment="1">
      <alignment horizontal="left" vertical="center" shrinkToFit="1"/>
    </xf>
    <xf numFmtId="0" fontId="7" fillId="0" borderId="53" xfId="0" applyFont="1" applyFill="1" applyBorder="1" applyAlignment="1">
      <alignment horizontal="left" vertical="top" wrapText="1"/>
    </xf>
    <xf numFmtId="0" fontId="7" fillId="0" borderId="54" xfId="0" applyFont="1" applyFill="1" applyBorder="1" applyAlignment="1">
      <alignment horizontal="left" vertical="top" wrapText="1"/>
    </xf>
    <xf numFmtId="0" fontId="7" fillId="0" borderId="57" xfId="0" applyFont="1" applyFill="1" applyBorder="1" applyAlignment="1">
      <alignment horizontal="left" vertical="top" wrapText="1"/>
    </xf>
    <xf numFmtId="0" fontId="0" fillId="0" borderId="26" xfId="0" applyBorder="1" applyAlignment="1" applyProtection="1">
      <alignment horizontal="center" vertical="center"/>
      <protection locked="0"/>
    </xf>
    <xf numFmtId="0" fontId="0" fillId="0" borderId="96" xfId="0" applyBorder="1" applyAlignment="1" applyProtection="1">
      <alignment horizontal="center" vertical="center"/>
      <protection locked="0"/>
    </xf>
    <xf numFmtId="0" fontId="29" fillId="0" borderId="28" xfId="0" applyFont="1" applyBorder="1" applyAlignment="1">
      <alignment vertical="center" wrapText="1"/>
    </xf>
    <xf numFmtId="0" fontId="29" fillId="0" borderId="151" xfId="0" applyFont="1" applyBorder="1" applyAlignment="1">
      <alignment horizontal="center" vertical="center" wrapText="1"/>
    </xf>
    <xf numFmtId="0" fontId="29" fillId="0" borderId="152" xfId="0" applyFont="1" applyBorder="1" applyAlignment="1">
      <alignment horizontal="center" vertical="center" wrapText="1"/>
    </xf>
    <xf numFmtId="0" fontId="29" fillId="0" borderId="150" xfId="0" applyFont="1" applyBorder="1" applyAlignment="1" applyProtection="1">
      <alignment horizontal="center" vertical="center" wrapText="1"/>
      <protection locked="0"/>
    </xf>
    <xf numFmtId="0" fontId="29" fillId="0" borderId="4" xfId="0" applyFont="1" applyBorder="1" applyAlignment="1" applyProtection="1">
      <alignment horizontal="center" vertical="center" wrapText="1"/>
      <protection locked="0"/>
    </xf>
    <xf numFmtId="0" fontId="29" fillId="0" borderId="150" xfId="0" applyFont="1" applyBorder="1" applyAlignment="1">
      <alignment horizontal="center" vertical="center" wrapText="1"/>
    </xf>
    <xf numFmtId="0" fontId="29" fillId="0" borderId="4" xfId="0" applyFont="1" applyBorder="1" applyAlignment="1">
      <alignment horizontal="center" vertical="center" wrapText="1"/>
    </xf>
    <xf numFmtId="0" fontId="29" fillId="0" borderId="10" xfId="0" applyFont="1" applyBorder="1" applyAlignment="1">
      <alignment horizontal="left" vertical="center" wrapText="1"/>
    </xf>
    <xf numFmtId="0" fontId="0" fillId="0" borderId="28" xfId="0" applyBorder="1" applyAlignment="1" applyProtection="1">
      <alignment horizontal="center" vertical="center"/>
      <protection locked="0"/>
    </xf>
    <xf numFmtId="58" fontId="29" fillId="0" borderId="150" xfId="0" applyNumberFormat="1" applyFont="1" applyBorder="1" applyAlignment="1" applyProtection="1">
      <alignment horizontal="center" vertical="center" wrapText="1"/>
      <protection locked="0"/>
    </xf>
    <xf numFmtId="58" fontId="29" fillId="0" borderId="4" xfId="0" applyNumberFormat="1" applyFont="1" applyBorder="1" applyAlignment="1" applyProtection="1">
      <alignment horizontal="center" vertical="center" wrapText="1"/>
      <protection locked="0"/>
    </xf>
    <xf numFmtId="58" fontId="29" fillId="0" borderId="10" xfId="0" applyNumberFormat="1" applyFont="1" applyBorder="1" applyAlignment="1" applyProtection="1">
      <alignment horizontal="center" vertical="center" wrapText="1"/>
      <protection locked="0"/>
    </xf>
    <xf numFmtId="0" fontId="29" fillId="6" borderId="27" xfId="0" applyFont="1" applyFill="1" applyBorder="1" applyAlignment="1">
      <alignment horizontal="center" vertical="center"/>
    </xf>
    <xf numFmtId="0" fontId="29" fillId="6" borderId="28" xfId="0" applyFont="1" applyFill="1" applyBorder="1" applyAlignment="1">
      <alignment horizontal="center" vertical="center"/>
    </xf>
    <xf numFmtId="0" fontId="29" fillId="6" borderId="11" xfId="0" applyFont="1" applyFill="1" applyBorder="1" applyAlignment="1">
      <alignment horizontal="center" vertical="center"/>
    </xf>
    <xf numFmtId="0" fontId="29" fillId="6" borderId="12" xfId="0" applyFont="1" applyFill="1" applyBorder="1" applyAlignment="1">
      <alignment horizontal="center" vertical="center"/>
    </xf>
    <xf numFmtId="0" fontId="29" fillId="6" borderId="1" xfId="0" applyFont="1" applyFill="1" applyBorder="1" applyAlignment="1">
      <alignment horizontal="center" vertical="center"/>
    </xf>
    <xf numFmtId="0" fontId="29" fillId="0" borderId="8" xfId="0" applyFont="1" applyBorder="1" applyAlignment="1" applyProtection="1">
      <alignment vertical="center" wrapText="1"/>
      <protection locked="0"/>
    </xf>
    <xf numFmtId="0" fontId="29" fillId="0" borderId="9" xfId="0" applyFont="1" applyBorder="1" applyAlignment="1" applyProtection="1">
      <alignment vertical="center" wrapText="1"/>
      <protection locked="0"/>
    </xf>
    <xf numFmtId="0" fontId="29" fillId="0" borderId="11" xfId="0" applyFont="1" applyBorder="1" applyAlignment="1" applyProtection="1">
      <alignment vertical="center" wrapText="1"/>
      <protection locked="0"/>
    </xf>
    <xf numFmtId="0" fontId="29" fillId="0" borderId="12" xfId="0" applyFont="1" applyBorder="1" applyAlignment="1" applyProtection="1">
      <alignment vertical="center" wrapText="1"/>
      <protection locked="0"/>
    </xf>
    <xf numFmtId="0" fontId="29" fillId="0" borderId="5" xfId="0" applyFont="1" applyBorder="1" applyAlignment="1" applyProtection="1">
      <alignment vertical="center" wrapText="1"/>
      <protection locked="0"/>
    </xf>
    <xf numFmtId="0" fontId="29" fillId="6" borderId="92" xfId="0" applyFont="1" applyFill="1" applyBorder="1" applyAlignment="1">
      <alignment horizontal="center" vertical="center"/>
    </xf>
    <xf numFmtId="0" fontId="29" fillId="6" borderId="96" xfId="0" applyFont="1" applyFill="1" applyBorder="1" applyAlignment="1">
      <alignment horizontal="center" vertical="center"/>
    </xf>
    <xf numFmtId="0" fontId="29" fillId="0" borderId="139" xfId="0" applyFont="1" applyBorder="1" applyAlignment="1" applyProtection="1">
      <alignment horizontal="center" vertical="center" wrapText="1"/>
      <protection locked="0"/>
    </xf>
    <xf numFmtId="0" fontId="29" fillId="0" borderId="33" xfId="0" applyFont="1" applyBorder="1" applyAlignment="1" applyProtection="1">
      <alignment horizontal="center" vertical="center" wrapText="1"/>
      <protection locked="0"/>
    </xf>
    <xf numFmtId="0" fontId="29" fillId="6" borderId="33" xfId="0" applyFont="1" applyFill="1" applyBorder="1" applyAlignment="1">
      <alignment horizontal="center" vertical="center" wrapText="1"/>
    </xf>
    <xf numFmtId="0" fontId="29" fillId="6" borderId="138" xfId="0" applyFont="1" applyFill="1" applyBorder="1" applyAlignment="1">
      <alignment horizontal="center" vertical="center" wrapText="1"/>
    </xf>
    <xf numFmtId="0" fontId="29" fillId="0" borderId="34" xfId="0" applyFont="1" applyBorder="1" applyAlignment="1" applyProtection="1">
      <alignment horizontal="center" vertical="center" wrapText="1"/>
      <protection locked="0"/>
    </xf>
    <xf numFmtId="0" fontId="29" fillId="6" borderId="3" xfId="0" applyFont="1" applyFill="1" applyBorder="1" applyAlignment="1">
      <alignment horizontal="center" vertical="center"/>
    </xf>
    <xf numFmtId="0" fontId="29" fillId="6" borderId="10" xfId="0" applyFont="1" applyFill="1" applyBorder="1" applyAlignment="1">
      <alignment horizontal="center" vertical="center"/>
    </xf>
    <xf numFmtId="0" fontId="29" fillId="6" borderId="4" xfId="0" applyFont="1" applyFill="1" applyBorder="1" applyAlignment="1">
      <alignment horizontal="center" vertical="center"/>
    </xf>
    <xf numFmtId="0" fontId="29" fillId="0" borderId="96" xfId="0" applyFont="1" applyBorder="1" applyAlignment="1">
      <alignment vertical="center" wrapText="1"/>
    </xf>
    <xf numFmtId="0" fontId="29" fillId="0" borderId="153" xfId="0" applyFont="1" applyBorder="1" applyAlignment="1">
      <alignment horizontal="center" vertical="center" wrapText="1"/>
    </xf>
    <xf numFmtId="0" fontId="29" fillId="0" borderId="154" xfId="0" applyFont="1" applyBorder="1" applyAlignment="1">
      <alignment horizontal="center" vertical="center" wrapText="1"/>
    </xf>
    <xf numFmtId="0" fontId="29" fillId="0" borderId="156" xfId="0" applyFont="1" applyBorder="1" applyAlignment="1" applyProtection="1">
      <alignment horizontal="center" vertical="center" wrapText="1"/>
      <protection locked="0"/>
    </xf>
    <xf numFmtId="0" fontId="29" fillId="0" borderId="74" xfId="0" applyFont="1" applyBorder="1" applyAlignment="1" applyProtection="1">
      <alignment horizontal="center" vertical="center" wrapText="1"/>
      <protection locked="0"/>
    </xf>
    <xf numFmtId="0" fontId="29" fillId="6" borderId="59" xfId="0" applyFont="1" applyFill="1" applyBorder="1" applyAlignment="1">
      <alignment horizontal="center" vertical="center"/>
    </xf>
    <xf numFmtId="0" fontId="29" fillId="6" borderId="60" xfId="0" applyFont="1" applyFill="1" applyBorder="1" applyAlignment="1">
      <alignment horizontal="center" vertical="center"/>
    </xf>
    <xf numFmtId="0" fontId="29" fillId="6" borderId="62" xfId="0" applyFont="1" applyFill="1" applyBorder="1" applyAlignment="1">
      <alignment horizontal="center" vertical="center"/>
    </xf>
    <xf numFmtId="0" fontId="29" fillId="0" borderId="157" xfId="0" applyFont="1" applyBorder="1" applyAlignment="1">
      <alignment horizontal="center" vertical="center" wrapText="1"/>
    </xf>
    <xf numFmtId="0" fontId="29" fillId="0" borderId="158" xfId="0" applyFont="1" applyBorder="1" applyAlignment="1">
      <alignment horizontal="center" vertical="center" wrapText="1"/>
    </xf>
    <xf numFmtId="0" fontId="29" fillId="0" borderId="160" xfId="0" applyFont="1" applyBorder="1" applyAlignment="1" applyProtection="1">
      <alignment horizontal="center" vertical="center" wrapText="1"/>
      <protection locked="0"/>
    </xf>
    <xf numFmtId="0" fontId="29" fillId="0" borderId="5" xfId="0" applyFont="1" applyBorder="1" applyAlignment="1" applyProtection="1">
      <alignment horizontal="center" vertical="center" wrapText="1"/>
      <protection locked="0"/>
    </xf>
    <xf numFmtId="0" fontId="109" fillId="0" borderId="0" xfId="0" applyFont="1" applyAlignment="1">
      <alignment horizontal="center" vertical="center"/>
    </xf>
    <xf numFmtId="0" fontId="17" fillId="0" borderId="1" xfId="0" applyFont="1" applyBorder="1" applyAlignment="1">
      <alignment horizontal="center" vertical="center"/>
    </xf>
    <xf numFmtId="0" fontId="25" fillId="0" borderId="1" xfId="0" applyFont="1" applyBorder="1" applyAlignment="1">
      <alignment horizontal="center" vertical="center" shrinkToFit="1"/>
    </xf>
    <xf numFmtId="0" fontId="29" fillId="6" borderId="26" xfId="0" applyFont="1" applyFill="1" applyBorder="1" applyAlignment="1">
      <alignment horizontal="center" vertical="center"/>
    </xf>
    <xf numFmtId="0" fontId="0" fillId="0" borderId="53" xfId="0" applyBorder="1" applyAlignment="1">
      <alignment horizontal="center" vertical="center" wrapText="1"/>
    </xf>
    <xf numFmtId="0" fontId="0" fillId="0" borderId="54" xfId="0" applyBorder="1" applyAlignment="1">
      <alignment horizontal="center" vertical="center" wrapText="1"/>
    </xf>
    <xf numFmtId="0" fontId="0" fillId="0" borderId="55" xfId="0" applyBorder="1" applyAlignment="1">
      <alignment horizontal="center" vertical="center" wrapText="1"/>
    </xf>
    <xf numFmtId="0" fontId="17" fillId="0" borderId="0" xfId="0" applyFont="1" applyAlignment="1">
      <alignment horizontal="center" vertical="center"/>
    </xf>
    <xf numFmtId="0" fontId="0" fillId="0" borderId="53" xfId="0" applyBorder="1" applyAlignment="1">
      <alignment horizontal="center" vertical="center"/>
    </xf>
    <xf numFmtId="0" fontId="0" fillId="0" borderId="54" xfId="0" applyBorder="1" applyAlignment="1">
      <alignment horizontal="center" vertical="center"/>
    </xf>
    <xf numFmtId="0" fontId="0" fillId="0" borderId="55" xfId="0" applyBorder="1" applyAlignment="1">
      <alignment horizontal="center" vertical="center"/>
    </xf>
    <xf numFmtId="0" fontId="0" fillId="0" borderId="56" xfId="0" applyBorder="1" applyAlignment="1" applyProtection="1">
      <alignment horizontal="left" vertical="top" wrapText="1"/>
      <protection locked="0"/>
    </xf>
    <xf numFmtId="0" fontId="0" fillId="0" borderId="54" xfId="0" applyBorder="1" applyAlignment="1" applyProtection="1">
      <alignment horizontal="left" vertical="top" wrapText="1"/>
      <protection locked="0"/>
    </xf>
    <xf numFmtId="0" fontId="0" fillId="0" borderId="57" xfId="0" applyBorder="1" applyAlignment="1" applyProtection="1">
      <alignment horizontal="left" vertical="top" wrapText="1"/>
      <protection locked="0"/>
    </xf>
    <xf numFmtId="0" fontId="0" fillId="0" borderId="56" xfId="0" applyBorder="1" applyAlignment="1">
      <alignment horizontal="left" vertical="center"/>
    </xf>
    <xf numFmtId="0" fontId="0" fillId="0" borderId="54" xfId="0" applyBorder="1" applyAlignment="1">
      <alignment horizontal="left" vertical="center"/>
    </xf>
    <xf numFmtId="0" fontId="0" fillId="0" borderId="57" xfId="0" applyBorder="1" applyAlignment="1">
      <alignment horizontal="left" vertical="center"/>
    </xf>
    <xf numFmtId="0" fontId="0" fillId="0" borderId="61" xfId="0" applyBorder="1" applyAlignment="1">
      <alignment horizontal="center" vertical="center" textRotation="255"/>
    </xf>
    <xf numFmtId="0" fontId="0" fillId="0" borderId="72" xfId="0" applyBorder="1" applyAlignment="1">
      <alignment horizontal="center" vertical="center" textRotation="255"/>
    </xf>
    <xf numFmtId="0" fontId="0" fillId="0" borderId="7" xfId="0" applyBorder="1" applyAlignment="1">
      <alignment horizontal="center" vertical="center" textRotation="255"/>
    </xf>
    <xf numFmtId="0" fontId="0" fillId="0" borderId="8" xfId="0" applyBorder="1" applyAlignment="1" applyProtection="1">
      <alignment horizontal="left" vertical="center" wrapText="1" shrinkToFit="1"/>
      <protection locked="0"/>
    </xf>
    <xf numFmtId="0" fontId="0" fillId="0" borderId="5" xfId="0" applyBorder="1" applyAlignment="1" applyProtection="1">
      <alignment horizontal="left" vertical="center" wrapText="1" shrinkToFit="1"/>
      <protection locked="0"/>
    </xf>
    <xf numFmtId="0" fontId="0" fillId="0" borderId="9" xfId="0" applyBorder="1" applyAlignment="1" applyProtection="1">
      <alignment horizontal="left" vertical="center" wrapText="1" shrinkToFit="1"/>
      <protection locked="0"/>
    </xf>
    <xf numFmtId="0" fontId="0" fillId="0" borderId="8" xfId="0" applyBorder="1" applyAlignment="1" applyProtection="1">
      <alignment horizontal="left" vertical="center" wrapText="1"/>
      <protection locked="0"/>
    </xf>
    <xf numFmtId="0" fontId="0" fillId="0" borderId="5" xfId="0" applyBorder="1" applyAlignment="1" applyProtection="1">
      <alignment horizontal="left" vertical="center" wrapText="1"/>
      <protection locked="0"/>
    </xf>
    <xf numFmtId="0" fontId="0" fillId="0" borderId="6" xfId="0" applyBorder="1" applyAlignment="1" applyProtection="1">
      <alignment horizontal="left" vertical="center" wrapText="1" shrinkToFit="1"/>
      <protection locked="0"/>
    </xf>
    <xf numFmtId="0" fontId="0" fillId="0" borderId="0" xfId="0" applyAlignment="1" applyProtection="1">
      <alignment horizontal="left" vertical="center" wrapText="1" shrinkToFit="1"/>
      <protection locked="0"/>
    </xf>
    <xf numFmtId="0" fontId="0" fillId="0" borderId="7" xfId="0" applyBorder="1" applyAlignment="1" applyProtection="1">
      <alignment horizontal="left" vertical="center" wrapText="1" shrinkToFit="1"/>
      <protection locked="0"/>
    </xf>
    <xf numFmtId="0" fontId="0" fillId="0" borderId="6" xfId="0" applyBorder="1" applyAlignment="1" applyProtection="1">
      <alignment horizontal="left" vertical="center" wrapText="1"/>
      <protection locked="0"/>
    </xf>
    <xf numFmtId="0" fontId="0" fillId="0" borderId="0" xfId="0"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11" xfId="0" applyBorder="1" applyAlignment="1" applyProtection="1">
      <alignment horizontal="left" vertical="center" wrapText="1" shrinkToFit="1"/>
      <protection locked="0"/>
    </xf>
    <xf numFmtId="0" fontId="0" fillId="0" borderId="1" xfId="0" applyBorder="1" applyAlignment="1" applyProtection="1">
      <alignment horizontal="left" vertical="center" wrapText="1" shrinkToFit="1"/>
      <protection locked="0"/>
    </xf>
    <xf numFmtId="0" fontId="0" fillId="0" borderId="12" xfId="0" applyBorder="1" applyAlignment="1" applyProtection="1">
      <alignment horizontal="left" vertical="center" wrapText="1" shrinkToFit="1"/>
      <protection locked="0"/>
    </xf>
    <xf numFmtId="0" fontId="0" fillId="0" borderId="11" xfId="0" applyBorder="1" applyAlignment="1" applyProtection="1">
      <alignment horizontal="left" vertical="center" wrapText="1"/>
      <protection locked="0"/>
    </xf>
    <xf numFmtId="0" fontId="0" fillId="0" borderId="1" xfId="0" applyBorder="1" applyAlignment="1" applyProtection="1">
      <alignment horizontal="left" vertical="center" wrapText="1"/>
      <protection locked="0"/>
    </xf>
    <xf numFmtId="0" fontId="0" fillId="0" borderId="9" xfId="0" applyBorder="1" applyAlignment="1">
      <alignment horizontal="center" vertical="center" textRotation="255"/>
    </xf>
    <xf numFmtId="0" fontId="13" fillId="0" borderId="0" xfId="41" applyFont="1" applyAlignment="1">
      <alignment vertical="center" wrapText="1"/>
    </xf>
    <xf numFmtId="0" fontId="13" fillId="0" borderId="45" xfId="45" applyFont="1" applyBorder="1" applyAlignment="1">
      <alignment vertical="top" wrapText="1"/>
    </xf>
    <xf numFmtId="0" fontId="13" fillId="0" borderId="1" xfId="45" applyFont="1" applyBorder="1" applyAlignment="1">
      <alignment vertical="top" wrapText="1"/>
    </xf>
    <xf numFmtId="0" fontId="13" fillId="0" borderId="46" xfId="45" applyFont="1" applyBorder="1" applyAlignment="1">
      <alignment vertical="top" wrapText="1"/>
    </xf>
    <xf numFmtId="0" fontId="13" fillId="0" borderId="50" xfId="41" applyFont="1" applyBorder="1" applyAlignment="1">
      <alignment vertical="center" wrapText="1"/>
    </xf>
    <xf numFmtId="0" fontId="13" fillId="0" borderId="52" xfId="41" applyFont="1" applyBorder="1" applyAlignment="1">
      <alignment vertical="center" wrapText="1"/>
    </xf>
    <xf numFmtId="0" fontId="13" fillId="0" borderId="40" xfId="41" applyFont="1" applyBorder="1" applyAlignment="1">
      <alignment vertical="center" wrapText="1"/>
    </xf>
    <xf numFmtId="0" fontId="13" fillId="0" borderId="41" xfId="41" applyFont="1" applyBorder="1" applyAlignment="1">
      <alignment vertical="center" wrapText="1"/>
    </xf>
    <xf numFmtId="0" fontId="13" fillId="0" borderId="44" xfId="41" applyFont="1" applyBorder="1" applyAlignment="1">
      <alignment vertical="center" wrapText="1"/>
    </xf>
    <xf numFmtId="0" fontId="40" fillId="0" borderId="0" xfId="41" applyFont="1">
      <alignment vertical="center"/>
    </xf>
    <xf numFmtId="0" fontId="40" fillId="0" borderId="0" xfId="41" applyFont="1" applyAlignment="1">
      <alignment horizontal="center" vertical="center"/>
    </xf>
    <xf numFmtId="58" fontId="40" fillId="0" borderId="0" xfId="41" applyNumberFormat="1" applyFont="1" applyAlignment="1">
      <alignment horizontal="center" vertical="center"/>
    </xf>
    <xf numFmtId="0" fontId="13" fillId="0" borderId="120" xfId="45" applyFont="1" applyBorder="1" applyAlignment="1">
      <alignment horizontal="center" vertical="center" shrinkToFit="1"/>
    </xf>
    <xf numFmtId="0" fontId="13" fillId="0" borderId="129" xfId="45" applyFont="1" applyBorder="1" applyAlignment="1">
      <alignment horizontal="center" vertical="center" shrinkToFit="1"/>
    </xf>
    <xf numFmtId="0" fontId="13" fillId="0" borderId="22" xfId="45" applyFont="1" applyBorder="1" applyAlignment="1">
      <alignment vertical="center" wrapText="1"/>
    </xf>
    <xf numFmtId="0" fontId="13" fillId="0" borderId="135" xfId="45" applyFont="1" applyBorder="1" applyAlignment="1">
      <alignment vertical="center" wrapText="1"/>
    </xf>
    <xf numFmtId="0" fontId="13" fillId="0" borderId="130" xfId="45" applyFont="1" applyBorder="1" applyAlignment="1">
      <alignment horizontal="center" vertical="center" shrinkToFit="1"/>
    </xf>
    <xf numFmtId="0" fontId="13" fillId="0" borderId="132" xfId="45" applyFont="1" applyBorder="1" applyAlignment="1">
      <alignment horizontal="center" vertical="center" shrinkToFit="1"/>
    </xf>
    <xf numFmtId="49" fontId="13" fillId="0" borderId="30" xfId="45" applyNumberFormat="1" applyFont="1" applyBorder="1" applyAlignment="1">
      <alignment vertical="center" wrapText="1"/>
    </xf>
    <xf numFmtId="0" fontId="13" fillId="0" borderId="30" xfId="45" applyFont="1" applyBorder="1" applyAlignment="1">
      <alignment vertical="center" wrapText="1"/>
    </xf>
    <xf numFmtId="0" fontId="13" fillId="0" borderId="31" xfId="45" applyFont="1" applyBorder="1" applyAlignment="1">
      <alignment vertical="center" wrapText="1"/>
    </xf>
    <xf numFmtId="0" fontId="13" fillId="0" borderId="29" xfId="45" applyFont="1" applyBorder="1" applyAlignment="1">
      <alignment horizontal="center" vertical="center" shrinkToFit="1"/>
    </xf>
    <xf numFmtId="0" fontId="13" fillId="0" borderId="30" xfId="45" applyFont="1" applyBorder="1" applyAlignment="1">
      <alignment horizontal="center" vertical="center" shrinkToFit="1"/>
    </xf>
    <xf numFmtId="0" fontId="13" fillId="0" borderId="141" xfId="45" applyFont="1" applyBorder="1" applyAlignment="1">
      <alignment horizontal="center" vertical="center" shrinkToFit="1"/>
    </xf>
    <xf numFmtId="49" fontId="13" fillId="0" borderId="22" xfId="45" applyNumberFormat="1" applyFont="1" applyBorder="1" applyAlignment="1">
      <alignment vertical="center" wrapText="1"/>
    </xf>
    <xf numFmtId="0" fontId="13" fillId="0" borderId="131" xfId="45" applyFont="1" applyBorder="1" applyAlignment="1">
      <alignment horizontal="center" vertical="center" shrinkToFit="1"/>
    </xf>
    <xf numFmtId="0" fontId="13" fillId="0" borderId="22" xfId="45" applyFont="1" applyBorder="1" applyAlignment="1">
      <alignment horizontal="center" vertical="center" shrinkToFit="1"/>
    </xf>
    <xf numFmtId="0" fontId="13" fillId="0" borderId="140" xfId="45" applyFont="1" applyBorder="1" applyAlignment="1">
      <alignment horizontal="center" vertical="center" shrinkToFit="1"/>
    </xf>
    <xf numFmtId="0" fontId="13" fillId="0" borderId="33" xfId="45" applyFont="1" applyBorder="1" applyAlignment="1">
      <alignment vertical="center" wrapText="1"/>
    </xf>
    <xf numFmtId="0" fontId="13" fillId="0" borderId="34" xfId="45" applyFont="1" applyBorder="1" applyAlignment="1">
      <alignment vertical="center" wrapText="1"/>
    </xf>
    <xf numFmtId="0" fontId="13" fillId="0" borderId="133" xfId="45" applyFont="1" applyBorder="1" applyAlignment="1">
      <alignment horizontal="center" vertical="center" shrinkToFit="1"/>
    </xf>
    <xf numFmtId="0" fontId="13" fillId="0" borderId="134" xfId="45" applyFont="1" applyBorder="1" applyAlignment="1">
      <alignment horizontal="center" vertical="center" shrinkToFit="1"/>
    </xf>
    <xf numFmtId="0" fontId="40" fillId="0" borderId="8" xfId="45" applyFont="1" applyBorder="1" applyAlignment="1">
      <alignment horizontal="left" vertical="center" wrapText="1"/>
    </xf>
    <xf numFmtId="0" fontId="40" fillId="0" borderId="5" xfId="45" applyFont="1" applyBorder="1" applyAlignment="1">
      <alignment horizontal="left" vertical="center" wrapText="1"/>
    </xf>
    <xf numFmtId="0" fontId="40" fillId="0" borderId="9" xfId="45" applyFont="1" applyBorder="1" applyAlignment="1">
      <alignment horizontal="left" vertical="center" wrapText="1"/>
    </xf>
    <xf numFmtId="0" fontId="40" fillId="0" borderId="6" xfId="45" applyFont="1" applyBorder="1" applyAlignment="1">
      <alignment horizontal="left" vertical="center" wrapText="1"/>
    </xf>
    <xf numFmtId="0" fontId="40" fillId="0" borderId="0" xfId="45" applyFont="1" applyAlignment="1">
      <alignment horizontal="left" vertical="center" wrapText="1"/>
    </xf>
    <xf numFmtId="0" fontId="40" fillId="0" borderId="7" xfId="45" applyFont="1" applyBorder="1" applyAlignment="1">
      <alignment horizontal="left" vertical="center" wrapText="1"/>
    </xf>
    <xf numFmtId="0" fontId="40" fillId="0" borderId="11" xfId="45" applyFont="1" applyBorder="1" applyAlignment="1">
      <alignment horizontal="left" vertical="center" wrapText="1"/>
    </xf>
    <xf numFmtId="0" fontId="40" fillId="0" borderId="1" xfId="45" applyFont="1" applyBorder="1" applyAlignment="1">
      <alignment horizontal="left" vertical="center" wrapText="1"/>
    </xf>
    <xf numFmtId="0" fontId="40" fillId="0" borderId="12" xfId="45" applyFont="1" applyBorder="1" applyAlignment="1">
      <alignment horizontal="left" vertical="center" wrapText="1"/>
    </xf>
    <xf numFmtId="0" fontId="40" fillId="0" borderId="8" xfId="45" applyFont="1" applyBorder="1" applyAlignment="1">
      <alignment horizontal="left" vertical="center"/>
    </xf>
    <xf numFmtId="0" fontId="40" fillId="0" borderId="5" xfId="45" applyFont="1" applyBorder="1" applyAlignment="1">
      <alignment horizontal="left" vertical="center"/>
    </xf>
    <xf numFmtId="0" fontId="40" fillId="0" borderId="9" xfId="45" applyFont="1" applyBorder="1" applyAlignment="1">
      <alignment horizontal="left" vertical="center"/>
    </xf>
    <xf numFmtId="0" fontId="40" fillId="0" borderId="6" xfId="45" applyFont="1" applyBorder="1" applyAlignment="1">
      <alignment horizontal="left" vertical="center"/>
    </xf>
    <xf numFmtId="0" fontId="40" fillId="0" borderId="0" xfId="45" applyFont="1" applyAlignment="1">
      <alignment horizontal="left" vertical="center"/>
    </xf>
    <xf numFmtId="0" fontId="40" fillId="0" borderId="7" xfId="45" applyFont="1" applyBorder="1" applyAlignment="1">
      <alignment horizontal="left" vertical="center"/>
    </xf>
    <xf numFmtId="0" fontId="40" fillId="0" borderId="11" xfId="45" applyFont="1" applyBorder="1" applyAlignment="1">
      <alignment horizontal="left" vertical="center"/>
    </xf>
    <xf numFmtId="0" fontId="40" fillId="0" borderId="1" xfId="45" applyFont="1" applyBorder="1" applyAlignment="1">
      <alignment horizontal="left" vertical="center"/>
    </xf>
    <xf numFmtId="0" fontId="40" fillId="0" borderId="12" xfId="45" applyFont="1" applyBorder="1" applyAlignment="1">
      <alignment horizontal="left" vertical="center"/>
    </xf>
    <xf numFmtId="58" fontId="40" fillId="0" borderId="48" xfId="15" applyNumberFormat="1" applyFont="1" applyBorder="1" applyAlignment="1">
      <alignment horizontal="center" vertical="center" wrapText="1"/>
    </xf>
    <xf numFmtId="58" fontId="40" fillId="0" borderId="5" xfId="15" applyNumberFormat="1" applyFont="1" applyBorder="1" applyAlignment="1">
      <alignment horizontal="center" vertical="center" wrapText="1"/>
    </xf>
    <xf numFmtId="58" fontId="40" fillId="0" borderId="9" xfId="15" applyNumberFormat="1" applyFont="1" applyBorder="1" applyAlignment="1">
      <alignment horizontal="center" vertical="center" wrapText="1"/>
    </xf>
    <xf numFmtId="177" fontId="40" fillId="0" borderId="6" xfId="41" applyNumberFormat="1" applyFont="1" applyBorder="1" applyAlignment="1">
      <alignment horizontal="center" vertical="center"/>
    </xf>
    <xf numFmtId="177" fontId="40" fillId="0" borderId="0" xfId="41" applyNumberFormat="1" applyFont="1" applyAlignment="1">
      <alignment horizontal="center" vertical="center"/>
    </xf>
    <xf numFmtId="177" fontId="40" fillId="0" borderId="7" xfId="41" applyNumberFormat="1" applyFont="1" applyBorder="1" applyAlignment="1">
      <alignment horizontal="center" vertical="center"/>
    </xf>
    <xf numFmtId="177" fontId="40" fillId="0" borderId="51" xfId="41" applyNumberFormat="1" applyFont="1" applyBorder="1" applyAlignment="1">
      <alignment horizontal="center" vertical="center"/>
    </xf>
    <xf numFmtId="177" fontId="40" fillId="0" borderId="41" xfId="41" applyNumberFormat="1" applyFont="1" applyBorder="1" applyAlignment="1">
      <alignment horizontal="center" vertical="center"/>
    </xf>
    <xf numFmtId="177" fontId="40" fillId="0" borderId="42" xfId="41" applyNumberFormat="1" applyFont="1" applyBorder="1" applyAlignment="1">
      <alignment horizontal="center" vertical="center"/>
    </xf>
    <xf numFmtId="0" fontId="40" fillId="0" borderId="8" xfId="41" applyFont="1" applyBorder="1" applyAlignment="1">
      <alignment vertical="center" wrapText="1"/>
    </xf>
    <xf numFmtId="0" fontId="40" fillId="0" borderId="5" xfId="41" applyFont="1" applyBorder="1" applyAlignment="1">
      <alignment vertical="center" wrapText="1"/>
    </xf>
    <xf numFmtId="0" fontId="40" fillId="0" borderId="49" xfId="41" applyFont="1" applyBorder="1" applyAlignment="1">
      <alignment vertical="center" wrapText="1"/>
    </xf>
    <xf numFmtId="0" fontId="40" fillId="0" borderId="6" xfId="41" applyFont="1" applyBorder="1" applyAlignment="1">
      <alignment vertical="center" wrapText="1"/>
    </xf>
    <xf numFmtId="0" fontId="40" fillId="0" borderId="0" xfId="41" applyFont="1" applyAlignment="1">
      <alignment vertical="center" wrapText="1"/>
    </xf>
    <xf numFmtId="0" fontId="40" fillId="0" borderId="52" xfId="41" applyFont="1" applyBorder="1" applyAlignment="1">
      <alignment vertical="center" wrapText="1"/>
    </xf>
    <xf numFmtId="0" fontId="40" fillId="0" borderId="51" xfId="41" applyFont="1" applyBorder="1" applyAlignment="1">
      <alignment vertical="center" wrapText="1"/>
    </xf>
    <xf numFmtId="0" fontId="40" fillId="0" borderId="41" xfId="41" applyFont="1" applyBorder="1" applyAlignment="1">
      <alignment vertical="center" wrapText="1"/>
    </xf>
    <xf numFmtId="0" fontId="40" fillId="0" borderId="44" xfId="41" applyFont="1" applyBorder="1" applyAlignment="1">
      <alignment vertical="center" wrapText="1"/>
    </xf>
    <xf numFmtId="0" fontId="40" fillId="0" borderId="35" xfId="41" applyFont="1" applyBorder="1" applyAlignment="1">
      <alignment horizontal="center" vertical="center"/>
    </xf>
    <xf numFmtId="0" fontId="40" fillId="0" borderId="36" xfId="41" applyFont="1" applyBorder="1" applyAlignment="1">
      <alignment horizontal="center" vertical="center"/>
    </xf>
    <xf numFmtId="0" fontId="40" fillId="0" borderId="37" xfId="41" applyFont="1" applyBorder="1" applyAlignment="1">
      <alignment horizontal="center" vertical="center"/>
    </xf>
    <xf numFmtId="0" fontId="40" fillId="0" borderId="45" xfId="41" applyFont="1" applyBorder="1" applyAlignment="1">
      <alignment horizontal="center" vertical="center"/>
    </xf>
    <xf numFmtId="0" fontId="40" fillId="0" borderId="1" xfId="41" applyFont="1" applyBorder="1" applyAlignment="1">
      <alignment horizontal="center" vertical="center"/>
    </xf>
    <xf numFmtId="0" fontId="40" fillId="0" borderId="12" xfId="41" applyFont="1" applyBorder="1" applyAlignment="1">
      <alignment horizontal="center" vertical="center"/>
    </xf>
    <xf numFmtId="0" fontId="40" fillId="0" borderId="59" xfId="41" applyFont="1" applyBorder="1" applyAlignment="1">
      <alignment horizontal="center" vertical="center"/>
    </xf>
    <xf numFmtId="0" fontId="40" fillId="0" borderId="62" xfId="41" applyFont="1" applyBorder="1" applyAlignment="1">
      <alignment horizontal="center" vertical="center"/>
    </xf>
    <xf numFmtId="0" fontId="40" fillId="0" borderId="60" xfId="41" applyFont="1" applyBorder="1" applyAlignment="1">
      <alignment horizontal="center" vertical="center"/>
    </xf>
    <xf numFmtId="0" fontId="40" fillId="0" borderId="47" xfId="41" applyFont="1" applyBorder="1" applyAlignment="1">
      <alignment horizontal="center" vertical="center"/>
    </xf>
    <xf numFmtId="0" fontId="40" fillId="0" borderId="11" xfId="41" applyFont="1" applyBorder="1" applyAlignment="1">
      <alignment horizontal="center" vertical="center"/>
    </xf>
    <xf numFmtId="0" fontId="40" fillId="0" borderId="39" xfId="41" applyFont="1" applyBorder="1" applyAlignment="1">
      <alignment horizontal="center" vertical="center"/>
    </xf>
    <xf numFmtId="0" fontId="40" fillId="0" borderId="46" xfId="41" applyFont="1" applyBorder="1" applyAlignment="1">
      <alignment horizontal="center" vertical="center"/>
    </xf>
    <xf numFmtId="0" fontId="40" fillId="0" borderId="50" xfId="15" applyFont="1" applyBorder="1" applyAlignment="1">
      <alignment horizontal="center" vertical="center" wrapText="1"/>
    </xf>
    <xf numFmtId="0" fontId="40" fillId="0" borderId="0" xfId="15" applyFont="1" applyAlignment="1">
      <alignment horizontal="center" vertical="center" wrapText="1"/>
    </xf>
    <xf numFmtId="0" fontId="40" fillId="0" borderId="7" xfId="15" applyFont="1" applyBorder="1" applyAlignment="1">
      <alignment horizontal="center" vertical="center" wrapText="1"/>
    </xf>
    <xf numFmtId="58" fontId="40" fillId="0" borderId="40" xfId="15" applyNumberFormat="1" applyFont="1" applyBorder="1" applyAlignment="1">
      <alignment horizontal="center" vertical="center" wrapText="1"/>
    </xf>
    <xf numFmtId="58" fontId="40" fillId="0" borderId="41" xfId="15" applyNumberFormat="1" applyFont="1" applyBorder="1" applyAlignment="1">
      <alignment horizontal="center" vertical="center" wrapText="1"/>
    </xf>
    <xf numFmtId="58" fontId="40" fillId="0" borderId="42" xfId="15" applyNumberFormat="1" applyFont="1" applyBorder="1" applyAlignment="1">
      <alignment horizontal="center" vertical="center" wrapText="1"/>
    </xf>
    <xf numFmtId="0" fontId="44" fillId="0" borderId="0" xfId="41" applyFont="1" applyAlignment="1">
      <alignment horizontal="center" vertical="center" wrapText="1"/>
    </xf>
    <xf numFmtId="0" fontId="44" fillId="0" borderId="0" xfId="41" applyFont="1" applyAlignment="1">
      <alignment horizontal="center" vertical="center"/>
    </xf>
    <xf numFmtId="0" fontId="40" fillId="0" borderId="0" xfId="41" applyFont="1" applyAlignment="1">
      <alignment horizontal="left" vertical="center"/>
    </xf>
    <xf numFmtId="0" fontId="11" fillId="0" borderId="0" xfId="41" applyFont="1">
      <alignment vertical="center"/>
    </xf>
    <xf numFmtId="0" fontId="40" fillId="0" borderId="0" xfId="41" applyFont="1" applyAlignment="1">
      <alignment horizontal="left" vertical="center" indent="1"/>
    </xf>
    <xf numFmtId="58" fontId="40" fillId="0" borderId="0" xfId="41" applyNumberFormat="1" applyFont="1">
      <alignment vertical="center"/>
    </xf>
    <xf numFmtId="0" fontId="40" fillId="0" borderId="0" xfId="41" applyFont="1" applyAlignment="1">
      <alignment horizontal="center" vertical="center" wrapText="1"/>
    </xf>
    <xf numFmtId="0" fontId="40" fillId="0" borderId="0" xfId="41" applyFont="1" applyAlignment="1">
      <alignment horizontal="left" vertical="center" shrinkToFit="1"/>
    </xf>
    <xf numFmtId="0" fontId="40" fillId="0" borderId="0" xfId="41" applyFont="1" applyAlignment="1">
      <alignment horizontal="right" vertical="center" indent="1"/>
    </xf>
    <xf numFmtId="0" fontId="40" fillId="0" borderId="0" xfId="41" applyFont="1" applyAlignment="1">
      <alignment horizontal="distributed" vertical="center" wrapText="1" indent="1"/>
    </xf>
    <xf numFmtId="0" fontId="13" fillId="0" borderId="32" xfId="45" applyFont="1" applyBorder="1" applyAlignment="1">
      <alignment horizontal="center" vertical="center" shrinkToFit="1"/>
    </xf>
    <xf numFmtId="0" fontId="13" fillId="0" borderId="33" xfId="45" applyFont="1" applyBorder="1" applyAlignment="1">
      <alignment horizontal="center" vertical="center" shrinkToFit="1"/>
    </xf>
    <xf numFmtId="0" fontId="13" fillId="0" borderId="142" xfId="45" applyFont="1" applyBorder="1" applyAlignment="1">
      <alignment horizontal="center" vertical="center" shrinkToFit="1"/>
    </xf>
    <xf numFmtId="0" fontId="40" fillId="0" borderId="106" xfId="41" applyFont="1" applyBorder="1" applyAlignment="1">
      <alignment horizontal="center" vertical="center"/>
    </xf>
    <xf numFmtId="0" fontId="40" fillId="0" borderId="119" xfId="41" applyFont="1" applyBorder="1" applyAlignment="1">
      <alignment horizontal="center" vertical="center"/>
    </xf>
    <xf numFmtId="0" fontId="13" fillId="0" borderId="71" xfId="45" applyFont="1" applyBorder="1" applyAlignment="1">
      <alignment horizontal="center" vertical="center" textRotation="255" shrinkToFit="1"/>
    </xf>
    <xf numFmtId="0" fontId="13" fillId="0" borderId="61" xfId="45" applyFont="1" applyBorder="1" applyAlignment="1">
      <alignment horizontal="center" vertical="center" textRotation="255" shrinkToFit="1"/>
    </xf>
    <xf numFmtId="0" fontId="13" fillId="0" borderId="69" xfId="45" applyFont="1" applyBorder="1" applyAlignment="1">
      <alignment horizontal="center" vertical="center" textRotation="255" shrinkToFit="1"/>
    </xf>
    <xf numFmtId="0" fontId="40" fillId="0" borderId="2" xfId="45" applyFont="1" applyBorder="1" applyAlignment="1">
      <alignment horizontal="left" vertical="center"/>
    </xf>
    <xf numFmtId="0" fontId="0" fillId="0" borderId="2" xfId="0" applyBorder="1" applyAlignment="1">
      <alignment horizontal="left" vertical="center"/>
    </xf>
    <xf numFmtId="0" fontId="40" fillId="0" borderId="8" xfId="45" applyFont="1" applyBorder="1" applyAlignment="1">
      <alignment vertical="center" wrapText="1"/>
    </xf>
    <xf numFmtId="0" fontId="40" fillId="0" borderId="5" xfId="45" applyFont="1" applyBorder="1" applyAlignment="1">
      <alignment vertical="center" wrapText="1"/>
    </xf>
    <xf numFmtId="0" fontId="40" fillId="0" borderId="9" xfId="45" applyFont="1" applyBorder="1" applyAlignment="1">
      <alignment vertical="center" wrapText="1"/>
    </xf>
    <xf numFmtId="0" fontId="40" fillId="0" borderId="6" xfId="45" applyFont="1" applyBorder="1" applyAlignment="1">
      <alignment vertical="center" wrapText="1"/>
    </xf>
    <xf numFmtId="0" fontId="40" fillId="0" borderId="0" xfId="45" applyFont="1" applyAlignment="1">
      <alignment vertical="center" wrapText="1"/>
    </xf>
    <xf numFmtId="0" fontId="40" fillId="0" borderId="7" xfId="45" applyFont="1" applyBorder="1" applyAlignment="1">
      <alignment vertical="center" wrapText="1"/>
    </xf>
    <xf numFmtId="0" fontId="40" fillId="0" borderId="11" xfId="45" applyFont="1" applyBorder="1" applyAlignment="1">
      <alignment vertical="center" wrapText="1"/>
    </xf>
    <xf numFmtId="0" fontId="40" fillId="0" borderId="1" xfId="45" applyFont="1" applyBorder="1" applyAlignment="1">
      <alignment vertical="center" wrapText="1"/>
    </xf>
    <xf numFmtId="0" fontId="40" fillId="0" borderId="12" xfId="45" applyFont="1" applyBorder="1" applyAlignment="1">
      <alignment vertical="center" wrapText="1"/>
    </xf>
    <xf numFmtId="0" fontId="13" fillId="0" borderId="33" xfId="45" applyFont="1" applyBorder="1" applyAlignment="1">
      <alignment horizontal="left" vertical="center" wrapText="1"/>
    </xf>
    <xf numFmtId="0" fontId="13" fillId="0" borderId="34" xfId="45" applyFont="1" applyBorder="1" applyAlignment="1">
      <alignment horizontal="left" vertical="center" wrapText="1"/>
    </xf>
    <xf numFmtId="0" fontId="11" fillId="0" borderId="124" xfId="5" applyFill="1" applyBorder="1" applyAlignment="1">
      <alignment horizontal="center" vertical="center"/>
    </xf>
    <xf numFmtId="0" fontId="29" fillId="0" borderId="124" xfId="9" applyFill="1" applyBorder="1" applyAlignment="1">
      <alignment horizontal="center" vertical="center"/>
    </xf>
    <xf numFmtId="0" fontId="29" fillId="0" borderId="125" xfId="9" applyFill="1" applyBorder="1" applyAlignment="1">
      <alignment horizontal="center" vertical="center"/>
    </xf>
    <xf numFmtId="0" fontId="11" fillId="0" borderId="112" xfId="5" applyBorder="1" applyAlignment="1">
      <alignment horizontal="right" vertical="center" shrinkToFit="1"/>
    </xf>
    <xf numFmtId="0" fontId="29" fillId="0" borderId="113" xfId="9" applyBorder="1" applyAlignment="1">
      <alignment horizontal="right" vertical="center"/>
    </xf>
    <xf numFmtId="0" fontId="11" fillId="0" borderId="2" xfId="5" applyBorder="1" applyAlignment="1">
      <alignment horizontal="left" vertical="top" wrapText="1" shrinkToFit="1"/>
    </xf>
    <xf numFmtId="0" fontId="11" fillId="0" borderId="2" xfId="9" applyFont="1" applyBorder="1" applyAlignment="1">
      <alignment horizontal="left" vertical="top" wrapText="1" shrinkToFit="1"/>
    </xf>
    <xf numFmtId="0" fontId="11" fillId="0" borderId="26" xfId="5" applyBorder="1" applyAlignment="1">
      <alignment horizontal="left" vertical="top" wrapText="1" shrinkToFit="1"/>
    </xf>
    <xf numFmtId="0" fontId="11" fillId="0" borderId="27" xfId="5" applyBorder="1" applyAlignment="1">
      <alignment horizontal="left" vertical="top" shrinkToFit="1"/>
    </xf>
    <xf numFmtId="0" fontId="11" fillId="0" borderId="28" xfId="5" applyBorder="1" applyAlignment="1">
      <alignment horizontal="left" vertical="top" shrinkToFit="1"/>
    </xf>
    <xf numFmtId="0" fontId="11" fillId="0" borderId="8" xfId="5" applyBorder="1" applyAlignment="1">
      <alignment horizontal="left" vertical="top" wrapText="1" shrinkToFit="1"/>
    </xf>
    <xf numFmtId="0" fontId="11" fillId="0" borderId="27" xfId="9" applyFont="1" applyBorder="1" applyAlignment="1">
      <alignment vertical="top" shrinkToFit="1"/>
    </xf>
    <xf numFmtId="0" fontId="11" fillId="0" borderId="28" xfId="9" applyFont="1" applyBorder="1" applyAlignment="1">
      <alignment vertical="top" shrinkToFit="1"/>
    </xf>
    <xf numFmtId="0" fontId="0" fillId="0" borderId="8" xfId="5" applyFont="1" applyBorder="1" applyAlignment="1">
      <alignment horizontal="left" vertical="top" wrapText="1" shrinkToFit="1"/>
    </xf>
    <xf numFmtId="0" fontId="11" fillId="0" borderId="6" xfId="9" applyFont="1" applyBorder="1" applyAlignment="1">
      <alignment horizontal="left" vertical="top" shrinkToFit="1"/>
    </xf>
    <xf numFmtId="0" fontId="11" fillId="0" borderId="11" xfId="9" applyFont="1" applyBorder="1" applyAlignment="1">
      <alignment horizontal="left" vertical="top" shrinkToFit="1"/>
    </xf>
    <xf numFmtId="0" fontId="43" fillId="0" borderId="0" xfId="5" applyFont="1" applyAlignment="1">
      <alignment horizontal="center"/>
    </xf>
    <xf numFmtId="0" fontId="11" fillId="0" borderId="1" xfId="9" applyFont="1" applyBorder="1" applyAlignment="1">
      <alignment horizontal="left" vertical="center" shrinkToFit="1"/>
    </xf>
    <xf numFmtId="0" fontId="11" fillId="0" borderId="1" xfId="7" applyBorder="1" applyAlignment="1">
      <alignment horizontal="left" vertical="center" shrinkToFit="1"/>
    </xf>
    <xf numFmtId="0" fontId="11" fillId="0" borderId="4" xfId="9" applyFont="1" applyBorder="1" applyAlignment="1">
      <alignment horizontal="left" vertical="center" shrinkToFit="1"/>
    </xf>
    <xf numFmtId="0" fontId="11" fillId="0" borderId="4" xfId="7" applyBorder="1" applyAlignment="1">
      <alignment horizontal="left" vertical="center" shrinkToFit="1"/>
    </xf>
    <xf numFmtId="0" fontId="11" fillId="0" borderId="26" xfId="5" applyBorder="1" applyAlignment="1">
      <alignment horizontal="center" vertical="top" wrapText="1" shrinkToFit="1"/>
    </xf>
    <xf numFmtId="0" fontId="11" fillId="0" borderId="27" xfId="5" applyBorder="1" applyAlignment="1">
      <alignment horizontal="center" vertical="top" wrapText="1" shrinkToFit="1"/>
    </xf>
    <xf numFmtId="0" fontId="11" fillId="0" borderId="28" xfId="5" applyBorder="1" applyAlignment="1">
      <alignment horizontal="center" vertical="top" shrinkToFit="1"/>
    </xf>
    <xf numFmtId="0" fontId="29" fillId="0" borderId="27" xfId="9" applyBorder="1" applyAlignment="1">
      <alignment horizontal="center" vertical="top" shrinkToFit="1"/>
    </xf>
    <xf numFmtId="0" fontId="29" fillId="0" borderId="28" xfId="9" applyBorder="1" applyAlignment="1">
      <alignment horizontal="center" vertical="top" shrinkToFit="1"/>
    </xf>
    <xf numFmtId="0" fontId="11" fillId="0" borderId="8" xfId="5" applyBorder="1" applyAlignment="1">
      <alignment horizontal="center" vertical="top" wrapText="1"/>
    </xf>
    <xf numFmtId="0" fontId="29" fillId="0" borderId="5" xfId="9" applyBorder="1" applyAlignment="1">
      <alignment horizontal="center" vertical="top"/>
    </xf>
    <xf numFmtId="0" fontId="29" fillId="0" borderId="9" xfId="9" applyBorder="1" applyAlignment="1">
      <alignment horizontal="center" vertical="top"/>
    </xf>
    <xf numFmtId="0" fontId="11" fillId="0" borderId="6" xfId="5" applyBorder="1" applyAlignment="1">
      <alignment horizontal="center" vertical="top"/>
    </xf>
    <xf numFmtId="0" fontId="29" fillId="0" borderId="0" xfId="9" applyAlignment="1">
      <alignment horizontal="center" vertical="top"/>
    </xf>
    <xf numFmtId="0" fontId="29" fillId="0" borderId="7" xfId="9" applyBorder="1" applyAlignment="1">
      <alignment horizontal="center" vertical="top"/>
    </xf>
    <xf numFmtId="0" fontId="29" fillId="0" borderId="11" xfId="9" applyBorder="1" applyAlignment="1">
      <alignment horizontal="center" vertical="top"/>
    </xf>
    <xf numFmtId="0" fontId="29" fillId="0" borderId="1" xfId="9" applyBorder="1" applyAlignment="1">
      <alignment horizontal="center" vertical="top"/>
    </xf>
    <xf numFmtId="0" fontId="29" fillId="0" borderId="12" xfId="9" applyBorder="1" applyAlignment="1">
      <alignment horizontal="center" vertical="top"/>
    </xf>
    <xf numFmtId="0" fontId="11" fillId="0" borderId="8" xfId="5" applyBorder="1" applyAlignment="1">
      <alignment horizontal="left" vertical="center" shrinkToFit="1"/>
    </xf>
    <xf numFmtId="0" fontId="11" fillId="0" borderId="5" xfId="5" applyBorder="1" applyAlignment="1">
      <alignment horizontal="left" vertical="center" shrinkToFit="1"/>
    </xf>
    <xf numFmtId="0" fontId="65" fillId="0" borderId="27" xfId="10" applyFont="1" applyBorder="1" applyAlignment="1">
      <alignment horizontal="center" vertical="center" textRotation="255"/>
    </xf>
    <xf numFmtId="0" fontId="65" fillId="0" borderId="28" xfId="10" applyFont="1" applyBorder="1" applyAlignment="1">
      <alignment horizontal="center" vertical="center" textRotation="255"/>
    </xf>
    <xf numFmtId="0" fontId="30" fillId="0" borderId="8" xfId="10" applyFont="1" applyBorder="1" applyAlignment="1">
      <alignment horizontal="left" vertical="center" wrapText="1"/>
    </xf>
    <xf numFmtId="0" fontId="30" fillId="0" borderId="5" xfId="10" applyFont="1" applyBorder="1" applyAlignment="1">
      <alignment horizontal="left" vertical="center" wrapText="1"/>
    </xf>
    <xf numFmtId="0" fontId="30" fillId="0" borderId="9" xfId="10" applyFont="1" applyBorder="1" applyAlignment="1">
      <alignment horizontal="left" vertical="center" wrapText="1"/>
    </xf>
    <xf numFmtId="0" fontId="148" fillId="0" borderId="11" xfId="10" applyFont="1" applyBorder="1" applyAlignment="1" applyProtection="1">
      <alignment horizontal="left" vertical="top" wrapText="1"/>
      <protection locked="0"/>
    </xf>
    <xf numFmtId="0" fontId="148" fillId="0" borderId="1" xfId="10" applyFont="1" applyBorder="1" applyAlignment="1" applyProtection="1">
      <alignment horizontal="left" vertical="top"/>
      <protection locked="0"/>
    </xf>
    <xf numFmtId="0" fontId="148" fillId="0" borderId="12" xfId="10" applyFont="1" applyBorder="1" applyAlignment="1" applyProtection="1">
      <alignment horizontal="left" vertical="top"/>
      <protection locked="0"/>
    </xf>
    <xf numFmtId="0" fontId="7" fillId="0" borderId="0" xfId="10" applyFont="1" applyAlignment="1">
      <alignment horizontal="center" vertical="center"/>
    </xf>
    <xf numFmtId="0" fontId="65" fillId="0" borderId="1" xfId="10" applyFont="1" applyBorder="1" applyAlignment="1">
      <alignment horizontal="center" vertical="center"/>
    </xf>
    <xf numFmtId="0" fontId="67" fillId="0" borderId="1" xfId="10" applyFont="1" applyBorder="1" applyAlignment="1">
      <alignment horizontal="left" vertical="center" wrapText="1"/>
    </xf>
    <xf numFmtId="0" fontId="65" fillId="0" borderId="0" xfId="10" applyFont="1" applyAlignment="1">
      <alignment horizontal="center" vertical="center"/>
    </xf>
    <xf numFmtId="0" fontId="65" fillId="0" borderId="2" xfId="10" applyFont="1" applyBorder="1" applyAlignment="1">
      <alignment horizontal="center" vertical="center"/>
    </xf>
    <xf numFmtId="0" fontId="30" fillId="0" borderId="4" xfId="0" applyFont="1" applyBorder="1" applyAlignment="1" applyProtection="1">
      <alignment horizontal="center" vertical="center" shrinkToFit="1"/>
      <protection locked="0"/>
    </xf>
    <xf numFmtId="58" fontId="54" fillId="0" borderId="3" xfId="10" applyNumberFormat="1" applyFont="1" applyBorder="1" applyAlignment="1">
      <alignment horizontal="center" vertical="center"/>
    </xf>
    <xf numFmtId="58" fontId="54" fillId="0" borderId="4" xfId="10" applyNumberFormat="1" applyFont="1" applyBorder="1" applyAlignment="1">
      <alignment horizontal="center" vertical="center"/>
    </xf>
    <xf numFmtId="58" fontId="54" fillId="0" borderId="10" xfId="10" applyNumberFormat="1" applyFont="1" applyBorder="1" applyAlignment="1">
      <alignment horizontal="center" vertical="center"/>
    </xf>
    <xf numFmtId="0" fontId="65" fillId="0" borderId="3" xfId="10" applyFont="1" applyBorder="1" applyAlignment="1">
      <alignment horizontal="center" vertical="center"/>
    </xf>
    <xf numFmtId="0" fontId="65" fillId="0" borderId="10" xfId="10" applyFont="1" applyBorder="1" applyAlignment="1">
      <alignment horizontal="center" vertical="center"/>
    </xf>
    <xf numFmtId="0" fontId="54" fillId="0" borderId="3" xfId="10" applyFont="1" applyBorder="1" applyAlignment="1">
      <alignment horizontal="center" vertical="center"/>
    </xf>
    <xf numFmtId="0" fontId="54" fillId="0" borderId="4" xfId="10" applyFont="1" applyBorder="1" applyAlignment="1">
      <alignment horizontal="center" vertical="center"/>
    </xf>
    <xf numFmtId="0" fontId="67" fillId="0" borderId="3" xfId="10" applyFont="1" applyBorder="1" applyAlignment="1">
      <alignment horizontal="left" vertical="center"/>
    </xf>
    <xf numFmtId="0" fontId="67" fillId="0" borderId="4" xfId="10" applyFont="1" applyBorder="1" applyAlignment="1">
      <alignment horizontal="left" vertical="center"/>
    </xf>
    <xf numFmtId="0" fontId="67" fillId="0" borderId="10" xfId="10" applyFont="1" applyBorder="1" applyAlignment="1">
      <alignment horizontal="left" vertical="center"/>
    </xf>
    <xf numFmtId="0" fontId="66" fillId="0" borderId="3" xfId="10" applyFont="1" applyBorder="1" applyAlignment="1" applyProtection="1">
      <alignment horizontal="center" vertical="center"/>
      <protection locked="0"/>
    </xf>
    <xf numFmtId="0" fontId="66" fillId="0" borderId="4" xfId="10" applyFont="1" applyBorder="1" applyAlignment="1" applyProtection="1">
      <alignment horizontal="center" vertical="center"/>
      <protection locked="0"/>
    </xf>
    <xf numFmtId="0" fontId="30" fillId="0" borderId="3" xfId="10" applyFont="1" applyBorder="1" applyAlignment="1">
      <alignment horizontal="left" vertical="center"/>
    </xf>
    <xf numFmtId="0" fontId="30" fillId="0" borderId="4" xfId="10" applyFont="1" applyBorder="1" applyAlignment="1">
      <alignment horizontal="left" vertical="center"/>
    </xf>
    <xf numFmtId="0" fontId="30" fillId="0" borderId="10" xfId="10" applyFont="1" applyBorder="1" applyAlignment="1">
      <alignment horizontal="left" vertical="center"/>
    </xf>
    <xf numFmtId="0" fontId="30" fillId="0" borderId="3" xfId="10" applyFont="1" applyBorder="1" applyAlignment="1">
      <alignment horizontal="left" vertical="center" wrapText="1"/>
    </xf>
    <xf numFmtId="0" fontId="30" fillId="0" borderId="4" xfId="10" applyFont="1" applyBorder="1" applyAlignment="1">
      <alignment horizontal="left" vertical="center" wrapText="1"/>
    </xf>
    <xf numFmtId="0" fontId="30" fillId="0" borderId="10" xfId="10" applyFont="1" applyBorder="1" applyAlignment="1">
      <alignment horizontal="left" vertical="center" wrapText="1"/>
    </xf>
    <xf numFmtId="0" fontId="65" fillId="0" borderId="1" xfId="10" applyFont="1" applyBorder="1" applyAlignment="1">
      <alignment horizontal="left"/>
    </xf>
    <xf numFmtId="0" fontId="30" fillId="0" borderId="4" xfId="0" applyFont="1" applyBorder="1" applyAlignment="1">
      <alignment horizontal="center" vertical="center" shrinkToFit="1"/>
    </xf>
    <xf numFmtId="0" fontId="54" fillId="0" borderId="10" xfId="10" applyFont="1" applyBorder="1" applyAlignment="1">
      <alignment horizontal="center" vertical="center"/>
    </xf>
    <xf numFmtId="0" fontId="67" fillId="0" borderId="11" xfId="10" applyFont="1" applyBorder="1" applyAlignment="1">
      <alignment horizontal="left" vertical="top"/>
    </xf>
    <xf numFmtId="0" fontId="67" fillId="0" borderId="1" xfId="10" applyFont="1" applyBorder="1" applyAlignment="1">
      <alignment horizontal="left" vertical="top"/>
    </xf>
    <xf numFmtId="0" fontId="67" fillId="0" borderId="12" xfId="10" applyFont="1" applyBorder="1" applyAlignment="1">
      <alignment horizontal="left" vertical="top"/>
    </xf>
    <xf numFmtId="0" fontId="66" fillId="0" borderId="3" xfId="10" applyFont="1" applyBorder="1" applyAlignment="1">
      <alignment horizontal="center" vertical="center"/>
    </xf>
    <xf numFmtId="0" fontId="66" fillId="0" borderId="4" xfId="10" applyFont="1" applyBorder="1" applyAlignment="1">
      <alignment horizontal="center" vertical="center"/>
    </xf>
    <xf numFmtId="0" fontId="67" fillId="0" borderId="1" xfId="10" applyFont="1" applyBorder="1" applyAlignment="1">
      <alignment horizontal="center" vertical="center"/>
    </xf>
    <xf numFmtId="0" fontId="67" fillId="0" borderId="2" xfId="10" applyFont="1" applyBorder="1" applyAlignment="1">
      <alignment horizontal="center" vertical="center"/>
    </xf>
    <xf numFmtId="0" fontId="67" fillId="0" borderId="11" xfId="10" applyFont="1" applyBorder="1" applyAlignment="1" applyProtection="1">
      <alignment horizontal="left" vertical="top"/>
      <protection locked="0"/>
    </xf>
    <xf numFmtId="0" fontId="67" fillId="0" borderId="1" xfId="10" applyFont="1" applyBorder="1" applyAlignment="1" applyProtection="1">
      <alignment horizontal="left" vertical="top"/>
      <protection locked="0"/>
    </xf>
    <xf numFmtId="0" fontId="67" fillId="0" borderId="12" xfId="10" applyFont="1" applyBorder="1" applyAlignment="1" applyProtection="1">
      <alignment horizontal="left" vertical="top"/>
      <protection locked="0"/>
    </xf>
    <xf numFmtId="0" fontId="30" fillId="0" borderId="11" xfId="10" applyFont="1" applyBorder="1" applyAlignment="1">
      <alignment horizontal="left" vertical="center" wrapText="1"/>
    </xf>
    <xf numFmtId="0" fontId="30" fillId="0" borderId="1" xfId="10" applyFont="1" applyBorder="1" applyAlignment="1">
      <alignment horizontal="left" vertical="center" wrapText="1"/>
    </xf>
    <xf numFmtId="0" fontId="30" fillId="0" borderId="12" xfId="10" applyFont="1" applyBorder="1" applyAlignment="1">
      <alignment horizontal="left" vertical="center" wrapText="1"/>
    </xf>
    <xf numFmtId="0" fontId="66" fillId="0" borderId="10" xfId="10" applyFont="1" applyBorder="1" applyAlignment="1" applyProtection="1">
      <alignment horizontal="center" vertical="center"/>
      <protection locked="0"/>
    </xf>
    <xf numFmtId="58" fontId="66" fillId="0" borderId="3" xfId="10" applyNumberFormat="1" applyFont="1" applyBorder="1" applyAlignment="1" applyProtection="1">
      <alignment horizontal="center" vertical="center"/>
      <protection locked="0"/>
    </xf>
    <xf numFmtId="58" fontId="66" fillId="0" borderId="4" xfId="10" applyNumberFormat="1" applyFont="1" applyBorder="1" applyAlignment="1" applyProtection="1">
      <alignment horizontal="center" vertical="center"/>
      <protection locked="0"/>
    </xf>
    <xf numFmtId="58" fontId="66" fillId="0" borderId="3" xfId="10" applyNumberFormat="1" applyFont="1" applyBorder="1" applyAlignment="1">
      <alignment horizontal="center" vertical="center"/>
    </xf>
    <xf numFmtId="58" fontId="66" fillId="0" borderId="4" xfId="10" applyNumberFormat="1" applyFont="1" applyBorder="1" applyAlignment="1">
      <alignment horizontal="center" vertical="center"/>
    </xf>
    <xf numFmtId="0" fontId="67" fillId="0" borderId="3" xfId="10" applyFont="1" applyBorder="1" applyAlignment="1">
      <alignment horizontal="center" vertical="center"/>
    </xf>
    <xf numFmtId="0" fontId="67" fillId="0" borderId="4" xfId="10" applyFont="1" applyBorder="1" applyAlignment="1">
      <alignment horizontal="center" vertical="center"/>
    </xf>
    <xf numFmtId="0" fontId="67" fillId="0" borderId="10" xfId="10" applyFont="1" applyBorder="1" applyAlignment="1">
      <alignment horizontal="center" vertical="center"/>
    </xf>
    <xf numFmtId="0" fontId="67" fillId="0" borderId="8" xfId="10" applyFont="1" applyBorder="1" applyAlignment="1">
      <alignment horizontal="left" vertical="center"/>
    </xf>
    <xf numFmtId="0" fontId="67" fillId="0" borderId="5" xfId="10" applyFont="1" applyBorder="1" applyAlignment="1">
      <alignment horizontal="left" vertical="center"/>
    </xf>
    <xf numFmtId="0" fontId="67" fillId="0" borderId="9" xfId="10" applyFont="1" applyBorder="1" applyAlignment="1">
      <alignment horizontal="left" vertical="center"/>
    </xf>
    <xf numFmtId="0" fontId="66" fillId="0" borderId="3" xfId="2" applyNumberFormat="1" applyFont="1" applyBorder="1" applyAlignment="1" applyProtection="1">
      <alignment horizontal="center" vertical="center"/>
      <protection locked="0"/>
    </xf>
    <xf numFmtId="0" fontId="66" fillId="0" borderId="4" xfId="2" applyNumberFormat="1" applyFont="1" applyBorder="1" applyAlignment="1" applyProtection="1">
      <alignment horizontal="center" vertical="center"/>
      <protection locked="0"/>
    </xf>
    <xf numFmtId="0" fontId="30" fillId="0" borderId="6" xfId="10" applyFont="1" applyBorder="1" applyAlignment="1">
      <alignment horizontal="left" vertical="center" wrapText="1"/>
    </xf>
    <xf numFmtId="0" fontId="30" fillId="0" borderId="0" xfId="10" applyFont="1" applyAlignment="1">
      <alignment horizontal="left" vertical="center" wrapText="1"/>
    </xf>
    <xf numFmtId="0" fontId="30" fillId="0" borderId="7" xfId="10" applyFont="1" applyBorder="1" applyAlignment="1">
      <alignment horizontal="left" vertical="center" wrapText="1"/>
    </xf>
    <xf numFmtId="0" fontId="30" fillId="0" borderId="0" xfId="10" applyFont="1" applyAlignment="1">
      <alignment horizontal="left" vertical="center"/>
    </xf>
    <xf numFmtId="0" fontId="30" fillId="0" borderId="1" xfId="10" applyFont="1" applyBorder="1" applyAlignment="1">
      <alignment horizontal="left" vertical="center"/>
    </xf>
    <xf numFmtId="0" fontId="67" fillId="0" borderId="2" xfId="10" applyFont="1" applyBorder="1" applyAlignment="1" applyProtection="1">
      <alignment horizontal="center" vertical="center"/>
      <protection locked="0"/>
    </xf>
    <xf numFmtId="58" fontId="67" fillId="0" borderId="3" xfId="10" applyNumberFormat="1" applyFont="1" applyBorder="1" applyAlignment="1" applyProtection="1">
      <alignment horizontal="center" vertical="center"/>
      <protection locked="0"/>
    </xf>
    <xf numFmtId="58" fontId="12" fillId="0" borderId="4" xfId="0" applyNumberFormat="1" applyFont="1" applyBorder="1" applyProtection="1">
      <protection locked="0"/>
    </xf>
    <xf numFmtId="58" fontId="67" fillId="0" borderId="4" xfId="10" applyNumberFormat="1" applyFont="1" applyBorder="1" applyAlignment="1" applyProtection="1">
      <alignment horizontal="center" vertical="center"/>
      <protection locked="0"/>
    </xf>
    <xf numFmtId="58" fontId="67" fillId="0" borderId="10" xfId="10" applyNumberFormat="1" applyFont="1" applyBorder="1" applyAlignment="1" applyProtection="1">
      <alignment horizontal="center" vertical="center"/>
      <protection locked="0"/>
    </xf>
    <xf numFmtId="0" fontId="67" fillId="0" borderId="3" xfId="10" applyFont="1" applyBorder="1" applyAlignment="1" applyProtection="1">
      <alignment horizontal="center" vertical="center"/>
      <protection locked="0"/>
    </xf>
    <xf numFmtId="0" fontId="67" fillId="0" borderId="4" xfId="10" applyFont="1" applyBorder="1" applyAlignment="1" applyProtection="1">
      <alignment horizontal="center" vertical="center"/>
      <protection locked="0"/>
    </xf>
    <xf numFmtId="0" fontId="68" fillId="0" borderId="5" xfId="10" applyFont="1" applyBorder="1" applyAlignment="1">
      <alignment horizontal="left" vertical="center"/>
    </xf>
    <xf numFmtId="0" fontId="66" fillId="0" borderId="10" xfId="10" applyFont="1" applyBorder="1" applyAlignment="1">
      <alignment horizontal="center" vertical="center"/>
    </xf>
    <xf numFmtId="0" fontId="30" fillId="0" borderId="5" xfId="10" applyFont="1" applyBorder="1" applyAlignment="1">
      <alignment horizontal="left" vertical="center"/>
    </xf>
    <xf numFmtId="0" fontId="30" fillId="0" borderId="9" xfId="10" applyFont="1" applyBorder="1" applyAlignment="1">
      <alignment horizontal="left" vertical="center"/>
    </xf>
    <xf numFmtId="9" fontId="66" fillId="0" borderId="3" xfId="2" applyFont="1" applyBorder="1" applyAlignment="1">
      <alignment horizontal="center" vertical="center"/>
    </xf>
    <xf numFmtId="9" fontId="66" fillId="0" borderId="4" xfId="2" applyFont="1" applyBorder="1" applyAlignment="1">
      <alignment horizontal="center" vertical="center"/>
    </xf>
    <xf numFmtId="0" fontId="12" fillId="0" borderId="4" xfId="0" applyFont="1" applyBorder="1"/>
    <xf numFmtId="0" fontId="23" fillId="0" borderId="0" xfId="0" applyFont="1" applyAlignment="1">
      <alignment horizontal="left" vertical="center" wrapText="1"/>
    </xf>
    <xf numFmtId="0" fontId="74" fillId="0" borderId="8" xfId="0" applyFont="1" applyBorder="1" applyAlignment="1" applyProtection="1">
      <alignment horizontal="left" vertical="top" wrapText="1"/>
      <protection locked="0"/>
    </xf>
    <xf numFmtId="0" fontId="74" fillId="0" borderId="5" xfId="0" applyFont="1" applyBorder="1" applyAlignment="1" applyProtection="1">
      <alignment horizontal="left" vertical="top" wrapText="1"/>
      <protection locked="0"/>
    </xf>
    <xf numFmtId="0" fontId="74" fillId="0" borderId="9" xfId="0" applyFont="1" applyBorder="1" applyAlignment="1" applyProtection="1">
      <alignment horizontal="left" vertical="top" wrapText="1"/>
      <protection locked="0"/>
    </xf>
    <xf numFmtId="0" fontId="74" fillId="0" borderId="6" xfId="0" applyFont="1" applyBorder="1" applyAlignment="1" applyProtection="1">
      <alignment horizontal="left" vertical="top" wrapText="1"/>
      <protection locked="0"/>
    </xf>
    <xf numFmtId="0" fontId="74" fillId="0" borderId="0" xfId="0" applyFont="1" applyAlignment="1" applyProtection="1">
      <alignment horizontal="left" vertical="top" wrapText="1"/>
      <protection locked="0"/>
    </xf>
    <xf numFmtId="0" fontId="74" fillId="0" borderId="7" xfId="0" applyFont="1" applyBorder="1" applyAlignment="1" applyProtection="1">
      <alignment horizontal="left" vertical="top" wrapText="1"/>
      <protection locked="0"/>
    </xf>
    <xf numFmtId="0" fontId="74" fillId="0" borderId="11" xfId="0" applyFont="1" applyBorder="1" applyAlignment="1" applyProtection="1">
      <alignment horizontal="left" vertical="top" wrapText="1"/>
      <protection locked="0"/>
    </xf>
    <xf numFmtId="0" fontId="74" fillId="0" borderId="1" xfId="0" applyFont="1" applyBorder="1" applyAlignment="1" applyProtection="1">
      <alignment horizontal="left" vertical="top" wrapText="1"/>
      <protection locked="0"/>
    </xf>
    <xf numFmtId="0" fontId="74" fillId="0" borderId="12" xfId="0" applyFont="1" applyBorder="1" applyAlignment="1" applyProtection="1">
      <alignment horizontal="left" vertical="top" wrapText="1"/>
      <protection locked="0"/>
    </xf>
    <xf numFmtId="0" fontId="73" fillId="0" borderId="0" xfId="0" applyFont="1" applyAlignment="1">
      <alignment horizontal="center" vertical="center"/>
    </xf>
    <xf numFmtId="0" fontId="74" fillId="0" borderId="1" xfId="0" applyFont="1" applyBorder="1" applyAlignment="1">
      <alignment horizontal="left" vertical="center" wrapText="1"/>
    </xf>
    <xf numFmtId="0" fontId="59" fillId="0" borderId="0" xfId="0" applyFont="1" applyAlignment="1">
      <alignment horizontal="left" vertical="center"/>
    </xf>
    <xf numFmtId="0" fontId="74" fillId="0" borderId="1" xfId="0" applyFont="1" applyBorder="1" applyAlignment="1" applyProtection="1">
      <alignment horizontal="left" vertical="center" wrapText="1"/>
      <protection locked="0"/>
    </xf>
    <xf numFmtId="0" fontId="10" fillId="0" borderId="36" xfId="0" applyFont="1" applyBorder="1" applyAlignment="1" applyProtection="1">
      <alignment horizontal="left" vertical="center"/>
      <protection locked="0"/>
    </xf>
    <xf numFmtId="0" fontId="10" fillId="0" borderId="39" xfId="0" applyFont="1" applyBorder="1" applyAlignment="1" applyProtection="1">
      <alignment horizontal="left" vertical="center"/>
      <protection locked="0"/>
    </xf>
    <xf numFmtId="0" fontId="10" fillId="0" borderId="1" xfId="0" applyFont="1" applyBorder="1" applyAlignment="1" applyProtection="1">
      <alignment horizontal="left" vertical="center"/>
      <protection locked="0"/>
    </xf>
    <xf numFmtId="0" fontId="10" fillId="0" borderId="46" xfId="0" applyFont="1" applyBorder="1" applyAlignment="1" applyProtection="1">
      <alignment horizontal="left" vertical="center"/>
      <protection locked="0"/>
    </xf>
    <xf numFmtId="0" fontId="7" fillId="0" borderId="26"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0" fontId="7" fillId="0" borderId="8" xfId="0" applyFont="1" applyBorder="1" applyAlignment="1" applyProtection="1">
      <alignment horizontal="center" vertical="center"/>
      <protection locked="0"/>
    </xf>
    <xf numFmtId="0" fontId="7" fillId="0" borderId="51" xfId="0" applyFont="1" applyBorder="1" applyAlignment="1" applyProtection="1">
      <alignment horizontal="center" vertical="center"/>
      <protection locked="0"/>
    </xf>
    <xf numFmtId="0" fontId="10" fillId="0" borderId="8"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1" xfId="0" applyFont="1" applyBorder="1" applyAlignment="1">
      <alignment horizontal="center" vertical="center" wrapText="1"/>
    </xf>
    <xf numFmtId="0" fontId="10" fillId="0" borderId="41"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8" xfId="0" applyFont="1" applyBorder="1" applyAlignment="1">
      <alignment horizontal="center" vertical="center"/>
    </xf>
    <xf numFmtId="0" fontId="10" fillId="0" borderId="5" xfId="0" applyFont="1" applyBorder="1" applyAlignment="1">
      <alignment horizontal="center" vertical="center"/>
    </xf>
    <xf numFmtId="0" fontId="10" fillId="0" borderId="9" xfId="0" applyFont="1" applyBorder="1" applyAlignment="1">
      <alignment horizontal="center" vertical="center"/>
    </xf>
    <xf numFmtId="0" fontId="10" fillId="0" borderId="51" xfId="0" applyFont="1" applyBorder="1" applyAlignment="1">
      <alignment horizontal="center" vertical="center"/>
    </xf>
    <xf numFmtId="0" fontId="10" fillId="0" borderId="41" xfId="0" applyFont="1" applyBorder="1" applyAlignment="1">
      <alignment horizontal="center" vertical="center"/>
    </xf>
    <xf numFmtId="0" fontId="10" fillId="0" borderId="42" xfId="0" applyFont="1" applyBorder="1" applyAlignment="1">
      <alignment horizontal="center" vertical="center"/>
    </xf>
    <xf numFmtId="0" fontId="10" fillId="0" borderId="5" xfId="0" applyFont="1" applyBorder="1" applyAlignment="1" applyProtection="1">
      <alignment horizontal="center" vertical="center"/>
      <protection locked="0"/>
    </xf>
    <xf numFmtId="0" fontId="10" fillId="0" borderId="41" xfId="0" applyFont="1" applyBorder="1" applyAlignment="1" applyProtection="1">
      <alignment horizontal="center" vertical="center"/>
      <protection locked="0"/>
    </xf>
    <xf numFmtId="0" fontId="10" fillId="0" borderId="49" xfId="0" applyFont="1" applyBorder="1" applyAlignment="1">
      <alignment horizontal="center" vertical="center"/>
    </xf>
    <xf numFmtId="0" fontId="10" fillId="0" borderId="44" xfId="0" applyFont="1" applyBorder="1" applyAlignment="1">
      <alignment horizontal="center" vertical="center"/>
    </xf>
    <xf numFmtId="0" fontId="10" fillId="0" borderId="35" xfId="0" applyFont="1" applyBorder="1" applyAlignment="1">
      <alignment horizontal="left" vertical="center"/>
    </xf>
    <xf numFmtId="0" fontId="10" fillId="0" borderId="36" xfId="0" applyFont="1" applyBorder="1" applyAlignment="1">
      <alignment horizontal="left" vertical="center"/>
    </xf>
    <xf numFmtId="0" fontId="10" fillId="0" borderId="37" xfId="0" applyFont="1" applyBorder="1" applyAlignment="1">
      <alignment horizontal="left" vertical="center"/>
    </xf>
    <xf numFmtId="0" fontId="10" fillId="0" borderId="50" xfId="0" applyFont="1" applyBorder="1" applyAlignment="1">
      <alignment horizontal="left" vertical="center"/>
    </xf>
    <xf numFmtId="0" fontId="10" fillId="0" borderId="0" xfId="0" applyFont="1" applyAlignment="1">
      <alignment horizontal="left" vertical="center"/>
    </xf>
    <xf numFmtId="0" fontId="10" fillId="0" borderId="7" xfId="0" applyFont="1" applyBorder="1" applyAlignment="1">
      <alignment horizontal="left" vertical="center"/>
    </xf>
    <xf numFmtId="0" fontId="10" fillId="0" borderId="40" xfId="0" applyFont="1" applyBorder="1" applyAlignment="1">
      <alignment horizontal="left" vertical="center"/>
    </xf>
    <xf numFmtId="0" fontId="10" fillId="0" borderId="41" xfId="0" applyFont="1" applyBorder="1" applyAlignment="1">
      <alignment horizontal="left" vertical="center"/>
    </xf>
    <xf numFmtId="0" fontId="10" fillId="0" borderId="42" xfId="0" applyFont="1" applyBorder="1" applyAlignment="1">
      <alignment horizontal="left" vertical="center"/>
    </xf>
    <xf numFmtId="0" fontId="10" fillId="0" borderId="47" xfId="0" applyFont="1" applyBorder="1" applyAlignment="1">
      <alignment horizontal="left" vertical="center" wrapText="1"/>
    </xf>
    <xf numFmtId="0" fontId="10" fillId="0" borderId="6" xfId="0" applyFont="1" applyBorder="1" applyAlignment="1">
      <alignment horizontal="left" vertical="center" wrapText="1"/>
    </xf>
    <xf numFmtId="0" fontId="10" fillId="0" borderId="51" xfId="0" applyFont="1" applyBorder="1" applyAlignment="1">
      <alignment horizontal="left" vertical="center"/>
    </xf>
    <xf numFmtId="0" fontId="10" fillId="0" borderId="47" xfId="0" applyFont="1" applyBorder="1" applyAlignment="1" applyProtection="1">
      <alignment horizontal="center" vertical="center"/>
      <protection locked="0"/>
    </xf>
    <xf numFmtId="0" fontId="10" fillId="0" borderId="36" xfId="0" applyFont="1" applyBorder="1" applyAlignment="1" applyProtection="1">
      <alignment horizontal="center" vertical="center"/>
      <protection locked="0"/>
    </xf>
    <xf numFmtId="0" fontId="10" fillId="0" borderId="11" xfId="0" applyFont="1" applyBorder="1" applyAlignment="1" applyProtection="1">
      <alignment horizontal="center" vertical="center"/>
      <protection locked="0"/>
    </xf>
    <xf numFmtId="0" fontId="10" fillId="0" borderId="1" xfId="0" applyFont="1" applyBorder="1" applyAlignment="1" applyProtection="1">
      <alignment horizontal="center" vertical="center"/>
      <protection locked="0"/>
    </xf>
    <xf numFmtId="0" fontId="10" fillId="0" borderId="36" xfId="0" applyFont="1" applyBorder="1" applyAlignment="1">
      <alignment horizontal="center" vertical="center"/>
    </xf>
    <xf numFmtId="0" fontId="10" fillId="0" borderId="1" xfId="0" applyFont="1" applyBorder="1" applyAlignment="1">
      <alignment horizontal="center" vertical="center"/>
    </xf>
    <xf numFmtId="0" fontId="10" fillId="0" borderId="47" xfId="0" applyFont="1" applyBorder="1" applyAlignment="1">
      <alignment horizontal="center" vertical="center"/>
    </xf>
    <xf numFmtId="0" fontId="10" fillId="0" borderId="37" xfId="0" applyFont="1" applyBorder="1" applyAlignment="1">
      <alignment horizontal="center" vertical="center"/>
    </xf>
    <xf numFmtId="0" fontId="10" fillId="0" borderId="11" xfId="0" applyFont="1" applyBorder="1" applyAlignment="1">
      <alignment horizontal="center" vertical="center"/>
    </xf>
    <xf numFmtId="0" fontId="10" fillId="0" borderId="12" xfId="0" applyFont="1" applyBorder="1" applyAlignment="1">
      <alignment horizontal="center" vertical="center"/>
    </xf>
    <xf numFmtId="0" fontId="10" fillId="0" borderId="0" xfId="0" applyFont="1" applyAlignment="1">
      <alignment horizontal="center" vertical="center"/>
    </xf>
    <xf numFmtId="0" fontId="10" fillId="0" borderId="52" xfId="0" applyFont="1" applyBorder="1" applyAlignment="1">
      <alignment horizontal="center" vertical="center"/>
    </xf>
    <xf numFmtId="0" fontId="10" fillId="0" borderId="8" xfId="0" applyFont="1" applyBorder="1" applyAlignment="1">
      <alignment horizontal="left" vertical="center" wrapText="1"/>
    </xf>
    <xf numFmtId="0" fontId="10" fillId="0" borderId="5" xfId="0" applyFont="1" applyBorder="1" applyAlignment="1">
      <alignment horizontal="left" vertical="center" wrapText="1"/>
    </xf>
    <xf numFmtId="0" fontId="10" fillId="0" borderId="9" xfId="0" applyFont="1" applyBorder="1" applyAlignment="1">
      <alignment horizontal="left" vertical="center" wrapText="1"/>
    </xf>
    <xf numFmtId="0" fontId="10" fillId="0" borderId="0" xfId="0" applyFont="1" applyAlignment="1">
      <alignment horizontal="left" vertical="center" wrapText="1"/>
    </xf>
    <xf numFmtId="0" fontId="10" fillId="0" borderId="7" xfId="0" applyFont="1" applyBorder="1" applyAlignment="1">
      <alignment horizontal="left" vertical="center" wrapText="1"/>
    </xf>
    <xf numFmtId="0" fontId="10" fillId="0" borderId="51" xfId="0" applyFont="1" applyBorder="1" applyAlignment="1">
      <alignment horizontal="left" vertical="center" wrapText="1"/>
    </xf>
    <xf numFmtId="0" fontId="10" fillId="0" borderId="41" xfId="0" applyFont="1" applyBorder="1" applyAlignment="1">
      <alignment horizontal="left" vertical="center" wrapText="1"/>
    </xf>
    <xf numFmtId="0" fontId="10" fillId="0" borderId="42" xfId="0" applyFont="1" applyBorder="1" applyAlignment="1">
      <alignment horizontal="left" vertical="center" wrapText="1"/>
    </xf>
    <xf numFmtId="0" fontId="10" fillId="0" borderId="8" xfId="0" applyFont="1" applyBorder="1" applyAlignment="1" applyProtection="1">
      <alignment horizontal="center" vertical="center"/>
      <protection locked="0"/>
    </xf>
    <xf numFmtId="0" fontId="10" fillId="0" borderId="5" xfId="0" applyFont="1" applyBorder="1" applyAlignment="1" applyProtection="1">
      <alignment horizontal="left" vertical="center"/>
      <protection locked="0"/>
    </xf>
    <xf numFmtId="0" fontId="10" fillId="0" borderId="49" xfId="0" applyFont="1" applyBorder="1" applyAlignment="1" applyProtection="1">
      <alignment horizontal="left" vertical="center"/>
      <protection locked="0"/>
    </xf>
    <xf numFmtId="0" fontId="10" fillId="0" borderId="59" xfId="0" applyFont="1" applyBorder="1" applyAlignment="1">
      <alignment horizontal="left" vertical="center"/>
    </xf>
    <xf numFmtId="0" fontId="10" fillId="0" borderId="62" xfId="0" applyFont="1" applyBorder="1" applyAlignment="1">
      <alignment horizontal="left" vertical="center"/>
    </xf>
    <xf numFmtId="0" fontId="10" fillId="0" borderId="60" xfId="0" applyFont="1" applyBorder="1" applyAlignment="1">
      <alignment horizontal="left" vertical="center"/>
    </xf>
    <xf numFmtId="0" fontId="10" fillId="0" borderId="119" xfId="0" applyFont="1" applyBorder="1" applyAlignment="1">
      <alignment horizontal="left" vertical="center"/>
    </xf>
    <xf numFmtId="0" fontId="10" fillId="0" borderId="73" xfId="0" applyFont="1" applyBorder="1" applyAlignment="1">
      <alignment horizontal="left" vertical="center"/>
    </xf>
    <xf numFmtId="0" fontId="10" fillId="0" borderId="74" xfId="0" applyFont="1" applyBorder="1" applyAlignment="1">
      <alignment horizontal="left" vertical="center"/>
    </xf>
    <xf numFmtId="0" fontId="10" fillId="0" borderId="75" xfId="0" applyFont="1" applyBorder="1" applyAlignment="1">
      <alignment horizontal="left" vertical="center"/>
    </xf>
    <xf numFmtId="0" fontId="10" fillId="0" borderId="76" xfId="0" applyFont="1" applyBorder="1" applyAlignment="1">
      <alignment horizontal="left" vertical="center"/>
    </xf>
    <xf numFmtId="0" fontId="75" fillId="0" borderId="0" xfId="0" applyFont="1" applyAlignment="1">
      <alignment horizontal="center" vertical="center"/>
    </xf>
    <xf numFmtId="0" fontId="34" fillId="0" borderId="41" xfId="0" applyFont="1" applyBorder="1" applyAlignment="1">
      <alignment horizontal="right" vertical="center"/>
    </xf>
    <xf numFmtId="0" fontId="28" fillId="0" borderId="41" xfId="0" applyFont="1" applyBorder="1" applyAlignment="1">
      <alignment horizontal="left" vertical="center" wrapText="1"/>
    </xf>
    <xf numFmtId="0" fontId="28" fillId="0" borderId="41" xfId="0" applyFont="1" applyBorder="1" applyAlignment="1">
      <alignment horizontal="left" vertical="center"/>
    </xf>
    <xf numFmtId="0" fontId="65" fillId="0" borderId="5" xfId="0" applyFont="1" applyBorder="1" applyAlignment="1">
      <alignment horizontal="center" vertical="center"/>
    </xf>
    <xf numFmtId="0" fontId="65" fillId="0" borderId="1" xfId="0" applyFont="1" applyBorder="1" applyAlignment="1">
      <alignment horizontal="center" vertical="center"/>
    </xf>
    <xf numFmtId="0" fontId="65" fillId="0" borderId="8" xfId="0" applyFont="1" applyBorder="1" applyAlignment="1">
      <alignment horizontal="center" vertical="center"/>
    </xf>
    <xf numFmtId="0" fontId="65" fillId="0" borderId="9" xfId="0" applyFont="1" applyBorder="1" applyAlignment="1">
      <alignment horizontal="center" vertical="center"/>
    </xf>
    <xf numFmtId="0" fontId="65" fillId="0" borderId="11" xfId="0" applyFont="1" applyBorder="1" applyAlignment="1">
      <alignment horizontal="center" vertical="center"/>
    </xf>
    <xf numFmtId="0" fontId="65" fillId="0" borderId="12" xfId="0" applyFont="1" applyBorder="1" applyAlignment="1">
      <alignment horizontal="center" vertical="center"/>
    </xf>
    <xf numFmtId="0" fontId="65" fillId="0" borderId="5" xfId="0" applyFont="1" applyBorder="1" applyAlignment="1">
      <alignment horizontal="left" vertical="center"/>
    </xf>
    <xf numFmtId="0" fontId="65" fillId="0" borderId="49" xfId="0" applyFont="1" applyBorder="1" applyAlignment="1">
      <alignment horizontal="left" vertical="center"/>
    </xf>
    <xf numFmtId="0" fontId="65" fillId="0" borderId="1" xfId="0" applyFont="1" applyBorder="1" applyAlignment="1">
      <alignment horizontal="left" vertical="center"/>
    </xf>
    <xf numFmtId="0" fontId="65" fillId="0" borderId="46" xfId="0" applyFont="1" applyBorder="1" applyAlignment="1">
      <alignment horizontal="left" vertical="center"/>
    </xf>
    <xf numFmtId="0" fontId="76" fillId="0" borderId="26" xfId="0" applyFont="1" applyBorder="1" applyAlignment="1" applyProtection="1">
      <alignment horizontal="center" vertical="center"/>
      <protection locked="0"/>
    </xf>
    <xf numFmtId="0" fontId="76" fillId="0" borderId="28"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10" fillId="0" borderId="11"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12" xfId="0" applyFont="1" applyBorder="1" applyAlignment="1">
      <alignment horizontal="center" vertical="center" wrapText="1"/>
    </xf>
    <xf numFmtId="0" fontId="65" fillId="0" borderId="5" xfId="0" applyFont="1" applyBorder="1" applyAlignment="1" applyProtection="1">
      <alignment horizontal="center" vertical="center"/>
      <protection locked="0"/>
    </xf>
    <xf numFmtId="0" fontId="65" fillId="0" borderId="1" xfId="0" applyFont="1" applyBorder="1" applyAlignment="1" applyProtection="1">
      <alignment horizontal="center" vertical="center"/>
      <protection locked="0"/>
    </xf>
    <xf numFmtId="0" fontId="65" fillId="0" borderId="8" xfId="0" applyFont="1" applyBorder="1" applyAlignment="1">
      <alignment horizontal="left" vertical="center" wrapText="1"/>
    </xf>
    <xf numFmtId="0" fontId="65" fillId="0" borderId="5" xfId="0" applyFont="1" applyBorder="1" applyAlignment="1">
      <alignment horizontal="left" vertical="center" wrapText="1"/>
    </xf>
    <xf numFmtId="0" fontId="65" fillId="0" borderId="9" xfId="0" applyFont="1" applyBorder="1" applyAlignment="1">
      <alignment horizontal="left" vertical="center" wrapText="1"/>
    </xf>
    <xf numFmtId="0" fontId="65" fillId="0" borderId="6" xfId="0" applyFont="1" applyBorder="1" applyAlignment="1">
      <alignment horizontal="left" vertical="center" wrapText="1"/>
    </xf>
    <xf numFmtId="0" fontId="65" fillId="0" borderId="0" xfId="0" applyFont="1" applyAlignment="1">
      <alignment horizontal="left" vertical="center" wrapText="1"/>
    </xf>
    <xf numFmtId="0" fontId="65" fillId="0" borderId="7" xfId="0" applyFont="1" applyBorder="1" applyAlignment="1">
      <alignment horizontal="left" vertical="center" wrapText="1"/>
    </xf>
    <xf numFmtId="0" fontId="65" fillId="0" borderId="11" xfId="0" applyFont="1" applyBorder="1" applyAlignment="1">
      <alignment horizontal="left" vertical="center" wrapText="1"/>
    </xf>
    <xf numFmtId="0" fontId="65" fillId="0" borderId="1" xfId="0" applyFont="1" applyBorder="1" applyAlignment="1">
      <alignment horizontal="left" vertical="center" wrapText="1"/>
    </xf>
    <xf numFmtId="0" fontId="65" fillId="0" borderId="12" xfId="0" applyFont="1" applyBorder="1" applyAlignment="1">
      <alignment horizontal="left" vertical="center" wrapText="1"/>
    </xf>
    <xf numFmtId="0" fontId="65" fillId="0" borderId="8" xfId="0" applyFont="1" applyBorder="1" applyAlignment="1" applyProtection="1">
      <alignment horizontal="center" vertical="center"/>
      <protection locked="0"/>
    </xf>
    <xf numFmtId="0" fontId="65" fillId="0" borderId="11" xfId="0" applyFont="1" applyBorder="1" applyAlignment="1" applyProtection="1">
      <alignment horizontal="center" vertical="center"/>
      <protection locked="0"/>
    </xf>
    <xf numFmtId="0" fontId="65" fillId="0" borderId="49" xfId="0" applyFont="1" applyBorder="1" applyAlignment="1">
      <alignment horizontal="center" vertical="center"/>
    </xf>
    <xf numFmtId="0" fontId="65" fillId="0" borderId="46" xfId="0" applyFont="1" applyBorder="1" applyAlignment="1">
      <alignment horizontal="center" vertical="center"/>
    </xf>
    <xf numFmtId="0" fontId="10" fillId="0" borderId="3" xfId="0" applyFont="1" applyBorder="1" applyAlignment="1" applyProtection="1">
      <alignment horizontal="center" vertical="center"/>
      <protection locked="0"/>
    </xf>
    <xf numFmtId="0" fontId="10" fillId="0" borderId="4" xfId="0" applyFont="1" applyBorder="1" applyAlignment="1" applyProtection="1">
      <alignment horizontal="center" vertical="center"/>
      <protection locked="0"/>
    </xf>
    <xf numFmtId="0" fontId="10" fillId="0" borderId="4" xfId="0" applyFont="1" applyBorder="1" applyAlignment="1">
      <alignment horizontal="center" vertical="center"/>
    </xf>
    <xf numFmtId="0" fontId="10" fillId="0" borderId="10" xfId="0" applyFont="1" applyBorder="1" applyAlignment="1">
      <alignment horizontal="center" vertical="center"/>
    </xf>
    <xf numFmtId="0" fontId="10" fillId="0" borderId="2" xfId="0" applyFont="1" applyBorder="1" applyAlignment="1">
      <alignment horizontal="center" vertical="center"/>
    </xf>
    <xf numFmtId="0" fontId="10" fillId="0" borderId="2" xfId="0" applyFont="1" applyBorder="1" applyAlignment="1" applyProtection="1">
      <alignment horizontal="left" vertical="center"/>
      <protection locked="0"/>
    </xf>
    <xf numFmtId="0" fontId="10" fillId="0" borderId="67" xfId="0" applyFont="1" applyBorder="1" applyAlignment="1" applyProtection="1">
      <alignment horizontal="left" vertical="center"/>
      <protection locked="0"/>
    </xf>
    <xf numFmtId="0" fontId="10" fillId="0" borderId="3" xfId="0" applyFont="1" applyBorder="1" applyAlignment="1">
      <alignment horizontal="center" vertical="center" wrapText="1"/>
    </xf>
    <xf numFmtId="0" fontId="10" fillId="0" borderId="3" xfId="0" applyFont="1" applyBorder="1" applyAlignment="1">
      <alignment horizontal="left" vertical="center" wrapText="1"/>
    </xf>
    <xf numFmtId="0" fontId="10" fillId="0" borderId="4" xfId="0" applyFont="1" applyBorder="1" applyAlignment="1">
      <alignment horizontal="left" vertical="center" wrapText="1"/>
    </xf>
    <xf numFmtId="0" fontId="10" fillId="0" borderId="10" xfId="0" applyFont="1" applyBorder="1" applyAlignment="1">
      <alignment horizontal="left" vertical="center" wrapText="1"/>
    </xf>
    <xf numFmtId="0" fontId="10" fillId="0" borderId="106" xfId="0" applyFont="1" applyBorder="1" applyAlignment="1">
      <alignment horizontal="left" vertical="center"/>
    </xf>
    <xf numFmtId="0" fontId="10" fillId="0" borderId="59" xfId="0" applyFont="1" applyBorder="1" applyAlignment="1">
      <alignment horizontal="left" vertical="center" wrapText="1"/>
    </xf>
    <xf numFmtId="0" fontId="10" fillId="0" borderId="38" xfId="0" applyFont="1" applyBorder="1" applyAlignment="1">
      <alignment horizontal="left" vertical="center"/>
    </xf>
    <xf numFmtId="0" fontId="10" fillId="0" borderId="59" xfId="0" applyFont="1" applyBorder="1" applyAlignment="1">
      <alignment horizontal="center" vertical="center"/>
    </xf>
    <xf numFmtId="0" fontId="10" fillId="0" borderId="62" xfId="0" applyFont="1" applyBorder="1" applyAlignment="1">
      <alignment horizontal="center" vertical="center"/>
    </xf>
    <xf numFmtId="0" fontId="10" fillId="0" borderId="59" xfId="0" applyFont="1" applyBorder="1" applyAlignment="1" applyProtection="1">
      <alignment horizontal="left" vertical="center"/>
      <protection locked="0"/>
    </xf>
    <xf numFmtId="0" fontId="10" fillId="0" borderId="62" xfId="0" applyFont="1" applyBorder="1" applyAlignment="1" applyProtection="1">
      <alignment horizontal="left" vertical="center"/>
      <protection locked="0"/>
    </xf>
    <xf numFmtId="0" fontId="10" fillId="0" borderId="119" xfId="0" applyFont="1" applyBorder="1" applyAlignment="1" applyProtection="1">
      <alignment horizontal="left" vertical="center"/>
      <protection locked="0"/>
    </xf>
    <xf numFmtId="0" fontId="10" fillId="0" borderId="11" xfId="0" applyFont="1" applyBorder="1" applyAlignment="1">
      <alignment horizontal="left" vertical="center" wrapText="1"/>
    </xf>
    <xf numFmtId="0" fontId="10" fillId="0" borderId="1" xfId="0" applyFont="1" applyBorder="1" applyAlignment="1">
      <alignment horizontal="left" vertical="center" wrapText="1"/>
    </xf>
    <xf numFmtId="0" fontId="10" fillId="0" borderId="12" xfId="0" applyFont="1" applyBorder="1" applyAlignment="1">
      <alignment horizontal="left" vertical="center" wrapText="1"/>
    </xf>
    <xf numFmtId="0" fontId="10" fillId="0" borderId="46" xfId="0" applyFont="1" applyBorder="1" applyAlignment="1">
      <alignment horizontal="center" vertical="center"/>
    </xf>
    <xf numFmtId="0" fontId="61" fillId="0" borderId="35" xfId="0" applyFont="1" applyBorder="1" applyAlignment="1">
      <alignment vertical="center"/>
    </xf>
    <xf numFmtId="0" fontId="61" fillId="0" borderId="36" xfId="0" applyFont="1" applyBorder="1" applyAlignment="1">
      <alignment vertical="center"/>
    </xf>
    <xf numFmtId="0" fontId="7" fillId="0" borderId="6" xfId="0" applyFont="1" applyBorder="1" applyAlignment="1" applyProtection="1">
      <alignment horizontal="center" vertical="center"/>
      <protection locked="0"/>
    </xf>
    <xf numFmtId="0" fontId="10" fillId="0" borderId="6" xfId="0" applyFont="1" applyBorder="1" applyAlignment="1">
      <alignment horizontal="center" vertical="center" wrapText="1"/>
    </xf>
    <xf numFmtId="0" fontId="10" fillId="0" borderId="0" xfId="0" applyFont="1" applyAlignment="1">
      <alignment horizontal="center" vertical="center" wrapText="1"/>
    </xf>
    <xf numFmtId="0" fontId="10" fillId="0" borderId="7" xfId="0" applyFont="1" applyBorder="1" applyAlignment="1">
      <alignment horizontal="center" vertical="center" wrapText="1"/>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pplyProtection="1">
      <alignment horizontal="center" vertical="center"/>
      <protection locked="0"/>
    </xf>
    <xf numFmtId="0" fontId="10" fillId="0" borderId="6" xfId="0" applyFont="1" applyBorder="1" applyAlignment="1">
      <alignment horizontal="left" vertical="center"/>
    </xf>
    <xf numFmtId="0" fontId="10" fillId="0" borderId="5" xfId="0" applyFont="1" applyBorder="1" applyAlignment="1">
      <alignment horizontal="left" vertical="center"/>
    </xf>
    <xf numFmtId="0" fontId="10" fillId="0" borderId="9" xfId="0" applyFont="1" applyBorder="1" applyAlignment="1">
      <alignment horizontal="left" vertical="center"/>
    </xf>
    <xf numFmtId="0" fontId="65" fillId="0" borderId="5" xfId="0" applyFont="1" applyBorder="1" applyAlignment="1" applyProtection="1">
      <alignment horizontal="left" vertical="center"/>
      <protection locked="0"/>
    </xf>
    <xf numFmtId="0" fontId="65" fillId="0" borderId="49" xfId="0" applyFont="1" applyBorder="1" applyAlignment="1" applyProtection="1">
      <alignment horizontal="left" vertical="center"/>
      <protection locked="0"/>
    </xf>
    <xf numFmtId="0" fontId="65" fillId="0" borderId="1" xfId="0" applyFont="1" applyBorder="1" applyAlignment="1" applyProtection="1">
      <alignment horizontal="left" vertical="center"/>
      <protection locked="0"/>
    </xf>
    <xf numFmtId="0" fontId="65" fillId="0" borderId="46" xfId="0" applyFont="1" applyBorder="1" applyAlignment="1" applyProtection="1">
      <alignment horizontal="left" vertical="center"/>
      <protection locked="0"/>
    </xf>
    <xf numFmtId="0" fontId="10" fillId="0" borderId="47"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65" fillId="0" borderId="9" xfId="0" applyFont="1" applyBorder="1" applyAlignment="1" applyProtection="1">
      <alignment horizontal="center" vertical="center"/>
      <protection locked="0"/>
    </xf>
    <xf numFmtId="0" fontId="65" fillId="0" borderId="6" xfId="0" applyFont="1" applyBorder="1" applyAlignment="1" applyProtection="1">
      <alignment horizontal="center" vertical="center"/>
      <protection locked="0"/>
    </xf>
    <xf numFmtId="0" fontId="65" fillId="0" borderId="0" xfId="0" applyFont="1" applyAlignment="1" applyProtection="1">
      <alignment horizontal="center" vertical="center"/>
      <protection locked="0"/>
    </xf>
    <xf numFmtId="0" fontId="65" fillId="0" borderId="7" xfId="0" applyFont="1" applyBorder="1" applyAlignment="1" applyProtection="1">
      <alignment horizontal="center" vertical="center"/>
      <protection locked="0"/>
    </xf>
    <xf numFmtId="0" fontId="65" fillId="0" borderId="49" xfId="0" applyFont="1" applyBorder="1" applyAlignment="1" applyProtection="1">
      <alignment horizontal="center" vertical="center"/>
      <protection locked="0"/>
    </xf>
    <xf numFmtId="0" fontId="65" fillId="0" borderId="52" xfId="0" applyFont="1" applyBorder="1" applyAlignment="1" applyProtection="1">
      <alignment horizontal="center" vertical="center"/>
      <protection locked="0"/>
    </xf>
    <xf numFmtId="0" fontId="0" fillId="0" borderId="35" xfId="0" applyBorder="1" applyAlignment="1">
      <alignment vertical="center"/>
    </xf>
    <xf numFmtId="0" fontId="0" fillId="0" borderId="36" xfId="0" applyBorder="1" applyAlignment="1">
      <alignment vertical="center"/>
    </xf>
    <xf numFmtId="0" fontId="0" fillId="0" borderId="37" xfId="0" applyBorder="1" applyAlignment="1">
      <alignment vertical="center"/>
    </xf>
    <xf numFmtId="0" fontId="0" fillId="0" borderId="50" xfId="0" applyBorder="1" applyAlignment="1">
      <alignment vertical="center"/>
    </xf>
    <xf numFmtId="0" fontId="0" fillId="0" borderId="7" xfId="0" applyBorder="1" applyAlignment="1">
      <alignment vertical="center"/>
    </xf>
    <xf numFmtId="0" fontId="0" fillId="0" borderId="40" xfId="0" applyBorder="1" applyAlignment="1">
      <alignment vertical="center"/>
    </xf>
    <xf numFmtId="0" fontId="0" fillId="0" borderId="41" xfId="0" applyBorder="1" applyAlignment="1">
      <alignment vertical="center"/>
    </xf>
    <xf numFmtId="0" fontId="0" fillId="0" borderId="42" xfId="0" applyBorder="1" applyAlignment="1">
      <alignment vertical="center"/>
    </xf>
    <xf numFmtId="0" fontId="7" fillId="0" borderId="92" xfId="0" applyFont="1" applyBorder="1" applyAlignment="1" applyProtection="1">
      <alignment horizontal="center" vertical="center"/>
      <protection locked="0"/>
    </xf>
    <xf numFmtId="0" fontId="10" fillId="0" borderId="36" xfId="0" applyFont="1" applyBorder="1" applyAlignment="1">
      <alignment horizontal="left" vertical="center" wrapText="1"/>
    </xf>
    <xf numFmtId="0" fontId="10" fillId="0" borderId="73" xfId="0" applyFont="1" applyBorder="1" applyAlignment="1">
      <alignment horizontal="center" vertical="center"/>
    </xf>
    <xf numFmtId="0" fontId="10" fillId="0" borderId="75" xfId="0" applyFont="1" applyBorder="1" applyAlignment="1">
      <alignment horizontal="center" vertical="center"/>
    </xf>
    <xf numFmtId="0" fontId="10" fillId="0" borderId="73" xfId="0" applyFont="1" applyBorder="1" applyAlignment="1" applyProtection="1">
      <alignment horizontal="center" vertical="center"/>
      <protection locked="0"/>
    </xf>
    <xf numFmtId="0" fontId="10" fillId="0" borderId="74" xfId="0" applyFont="1" applyBorder="1" applyAlignment="1" applyProtection="1">
      <alignment horizontal="center" vertical="center"/>
      <protection locked="0"/>
    </xf>
    <xf numFmtId="0" fontId="10" fillId="0" borderId="74" xfId="0" applyFont="1" applyBorder="1" applyAlignment="1">
      <alignment horizontal="center" vertical="center"/>
    </xf>
    <xf numFmtId="0" fontId="65" fillId="0" borderId="91" xfId="0" applyFont="1" applyBorder="1" applyAlignment="1">
      <alignment horizontal="left" vertical="center"/>
    </xf>
    <xf numFmtId="0" fontId="65" fillId="0" borderId="38" xfId="0" applyFont="1" applyBorder="1" applyAlignment="1">
      <alignment horizontal="left" vertical="center"/>
    </xf>
    <xf numFmtId="0" fontId="10" fillId="0" borderId="107" xfId="0" applyFont="1" applyBorder="1" applyAlignment="1">
      <alignment horizontal="left" vertical="center" wrapText="1"/>
    </xf>
    <xf numFmtId="0" fontId="10" fillId="0" borderId="3" xfId="0" applyFont="1" applyBorder="1" applyAlignment="1">
      <alignment horizontal="left" vertical="center"/>
    </xf>
    <xf numFmtId="0" fontId="10" fillId="0" borderId="4" xfId="0" applyFont="1" applyBorder="1" applyAlignment="1">
      <alignment horizontal="left" vertical="center"/>
    </xf>
    <xf numFmtId="0" fontId="10" fillId="0" borderId="68" xfId="0" applyFont="1" applyBorder="1" applyAlignment="1">
      <alignment horizontal="left" vertical="center"/>
    </xf>
    <xf numFmtId="0" fontId="65" fillId="0" borderId="48" xfId="0" applyFont="1" applyBorder="1" applyAlignment="1">
      <alignment horizontal="left" vertical="center"/>
    </xf>
    <xf numFmtId="0" fontId="65" fillId="0" borderId="9" xfId="0" applyFont="1" applyBorder="1" applyAlignment="1">
      <alignment horizontal="left" vertical="center"/>
    </xf>
    <xf numFmtId="0" fontId="65" fillId="0" borderId="50" xfId="0" applyFont="1" applyBorder="1" applyAlignment="1">
      <alignment horizontal="left" vertical="center"/>
    </xf>
    <xf numFmtId="0" fontId="65" fillId="0" borderId="0" xfId="0" applyFont="1" applyAlignment="1">
      <alignment horizontal="left" vertical="center"/>
    </xf>
    <xf numFmtId="0" fontId="65" fillId="0" borderId="7" xfId="0" applyFont="1" applyBorder="1" applyAlignment="1">
      <alignment horizontal="left" vertical="center"/>
    </xf>
    <xf numFmtId="0" fontId="65" fillId="0" borderId="40" xfId="0" applyFont="1" applyBorder="1" applyAlignment="1">
      <alignment horizontal="left" vertical="center"/>
    </xf>
    <xf numFmtId="0" fontId="65" fillId="0" borderId="41" xfId="0" applyFont="1" applyBorder="1" applyAlignment="1">
      <alignment horizontal="left" vertical="center"/>
    </xf>
    <xf numFmtId="0" fontId="65" fillId="0" borderId="42" xfId="0" applyFont="1" applyBorder="1" applyAlignment="1">
      <alignment horizontal="left" vertical="center"/>
    </xf>
    <xf numFmtId="0" fontId="65" fillId="0" borderId="51" xfId="0" applyFont="1" applyBorder="1" applyAlignment="1">
      <alignment horizontal="left" vertical="center"/>
    </xf>
    <xf numFmtId="0" fontId="65" fillId="0" borderId="41" xfId="0" applyFont="1" applyBorder="1" applyAlignment="1" applyProtection="1">
      <alignment horizontal="center" vertical="center"/>
      <protection locked="0"/>
    </xf>
    <xf numFmtId="0" fontId="65" fillId="0" borderId="41" xfId="0" applyFont="1" applyBorder="1" applyAlignment="1">
      <alignment horizontal="center" vertical="center"/>
    </xf>
    <xf numFmtId="0" fontId="65" fillId="0" borderId="44" xfId="0" applyFont="1" applyBorder="1" applyAlignment="1">
      <alignment horizontal="center" vertical="center"/>
    </xf>
    <xf numFmtId="0" fontId="76" fillId="0" borderId="8" xfId="0" applyFont="1" applyBorder="1" applyAlignment="1" applyProtection="1">
      <alignment horizontal="center" vertical="center"/>
      <protection locked="0"/>
    </xf>
    <xf numFmtId="0" fontId="76" fillId="0" borderId="51" xfId="0" applyFont="1" applyBorder="1" applyAlignment="1" applyProtection="1">
      <alignment horizontal="center" vertical="center"/>
      <protection locked="0"/>
    </xf>
    <xf numFmtId="0" fontId="61" fillId="0" borderId="35" xfId="0" applyFont="1" applyBorder="1" applyAlignment="1">
      <alignment horizontal="left" vertical="center"/>
    </xf>
    <xf numFmtId="0" fontId="61" fillId="0" borderId="36" xfId="0" applyFont="1" applyBorder="1" applyAlignment="1">
      <alignment horizontal="left" vertical="center"/>
    </xf>
    <xf numFmtId="0" fontId="10" fillId="0" borderId="37" xfId="0" applyFont="1" applyBorder="1" applyAlignment="1">
      <alignment horizontal="left" vertical="center" wrapText="1"/>
    </xf>
    <xf numFmtId="0" fontId="10" fillId="0" borderId="47" xfId="0" applyFont="1" applyBorder="1" applyAlignment="1">
      <alignment horizontal="center" vertical="center" wrapText="1"/>
    </xf>
    <xf numFmtId="0" fontId="10" fillId="0" borderId="36"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92" xfId="0" applyFont="1" applyBorder="1" applyAlignment="1">
      <alignment horizontal="center" vertical="center" textRotation="255"/>
    </xf>
    <xf numFmtId="0" fontId="10" fillId="0" borderId="28" xfId="0" applyFont="1" applyBorder="1" applyAlignment="1">
      <alignment horizontal="center" vertical="center" textRotation="255"/>
    </xf>
    <xf numFmtId="0" fontId="147" fillId="0" borderId="47" xfId="0" applyFont="1" applyBorder="1" applyAlignment="1">
      <alignment horizontal="center" vertical="center" wrapText="1"/>
    </xf>
    <xf numFmtId="0" fontId="147" fillId="0" borderId="36" xfId="0" applyFont="1" applyBorder="1" applyAlignment="1">
      <alignment horizontal="center" vertical="center" wrapText="1"/>
    </xf>
    <xf numFmtId="0" fontId="147" fillId="0" borderId="37" xfId="0" applyFont="1" applyBorder="1" applyAlignment="1">
      <alignment horizontal="center" vertical="center" wrapText="1"/>
    </xf>
    <xf numFmtId="0" fontId="147" fillId="0" borderId="11" xfId="0" applyFont="1" applyBorder="1" applyAlignment="1">
      <alignment horizontal="center" vertical="center" wrapText="1"/>
    </xf>
    <xf numFmtId="0" fontId="147" fillId="0" borderId="1" xfId="0" applyFont="1" applyBorder="1" applyAlignment="1">
      <alignment horizontal="center" vertical="center" wrapText="1"/>
    </xf>
    <xf numFmtId="0" fontId="147" fillId="0" borderId="12" xfId="0" applyFont="1" applyBorder="1" applyAlignment="1">
      <alignment horizontal="center" vertical="center" wrapText="1"/>
    </xf>
    <xf numFmtId="0" fontId="10" fillId="0" borderId="28" xfId="0" applyFont="1" applyBorder="1" applyAlignment="1">
      <alignment horizontal="center" vertical="center"/>
    </xf>
    <xf numFmtId="0" fontId="10" fillId="0" borderId="28" xfId="0" applyFont="1" applyBorder="1" applyAlignment="1" applyProtection="1">
      <alignment horizontal="left" vertical="center"/>
      <protection locked="0"/>
    </xf>
    <xf numFmtId="0" fontId="10" fillId="0" borderId="66" xfId="0" applyFont="1" applyBorder="1" applyAlignment="1" applyProtection="1">
      <alignment horizontal="left" vertical="center"/>
      <protection locked="0"/>
    </xf>
    <xf numFmtId="0" fontId="7" fillId="0" borderId="27" xfId="0" applyFont="1" applyBorder="1" applyAlignment="1" applyProtection="1">
      <alignment horizontal="center" vertical="center"/>
      <protection locked="0"/>
    </xf>
    <xf numFmtId="0" fontId="7" fillId="0" borderId="96" xfId="0" applyFont="1" applyBorder="1" applyAlignment="1" applyProtection="1">
      <alignment horizontal="center" vertical="center"/>
      <protection locked="0"/>
    </xf>
    <xf numFmtId="0" fontId="10" fillId="0" borderId="6" xfId="0" applyFont="1" applyBorder="1" applyAlignment="1" applyProtection="1">
      <alignment horizontal="center" vertical="center"/>
      <protection locked="0"/>
    </xf>
    <xf numFmtId="0" fontId="10" fillId="0" borderId="51" xfId="0" applyFont="1" applyBorder="1" applyAlignment="1" applyProtection="1">
      <alignment horizontal="center" vertical="center"/>
      <protection locked="0"/>
    </xf>
    <xf numFmtId="0" fontId="10" fillId="0" borderId="73" xfId="0" applyFont="1" applyBorder="1" applyAlignment="1">
      <alignment horizontal="center" vertical="center" wrapText="1"/>
    </xf>
    <xf numFmtId="0" fontId="10" fillId="0" borderId="74" xfId="0" applyFont="1" applyBorder="1" applyAlignment="1">
      <alignment horizontal="center" vertical="center" wrapText="1"/>
    </xf>
    <xf numFmtId="0" fontId="10" fillId="0" borderId="75" xfId="0" applyFont="1" applyBorder="1" applyAlignment="1">
      <alignment horizontal="center" vertical="center" wrapText="1"/>
    </xf>
    <xf numFmtId="0" fontId="65" fillId="0" borderId="92" xfId="0" applyFont="1" applyBorder="1" applyAlignment="1">
      <alignment horizontal="left" vertical="center" wrapText="1"/>
    </xf>
    <xf numFmtId="0" fontId="65" fillId="0" borderId="27" xfId="0" applyFont="1" applyBorder="1" applyAlignment="1">
      <alignment horizontal="left" vertical="center" wrapText="1"/>
    </xf>
    <xf numFmtId="0" fontId="65" fillId="0" borderId="96" xfId="0" applyFont="1" applyBorder="1" applyAlignment="1">
      <alignment horizontal="left" vertical="center" wrapText="1"/>
    </xf>
    <xf numFmtId="0" fontId="10" fillId="0" borderId="92" xfId="0" applyFont="1" applyBorder="1" applyAlignment="1">
      <alignment horizontal="center" vertical="center" wrapText="1"/>
    </xf>
    <xf numFmtId="0" fontId="10" fillId="0" borderId="27" xfId="0" applyFont="1" applyBorder="1" applyAlignment="1">
      <alignment horizontal="center" vertical="center" wrapText="1"/>
    </xf>
    <xf numFmtId="0" fontId="10" fillId="0" borderId="96" xfId="0" applyFont="1" applyBorder="1" applyAlignment="1">
      <alignment horizontal="center" vertical="center" wrapText="1"/>
    </xf>
    <xf numFmtId="0" fontId="34" fillId="0" borderId="47" xfId="0" applyFont="1" applyBorder="1" applyAlignment="1" applyProtection="1">
      <alignment horizontal="center" vertical="center" wrapText="1"/>
      <protection locked="0"/>
    </xf>
    <xf numFmtId="0" fontId="34" fillId="0" borderId="36" xfId="0" applyFont="1" applyBorder="1" applyAlignment="1" applyProtection="1">
      <alignment horizontal="center" vertical="center" wrapText="1"/>
      <protection locked="0"/>
    </xf>
    <xf numFmtId="0" fontId="34" fillId="0" borderId="37" xfId="0" applyFont="1" applyBorder="1" applyAlignment="1" applyProtection="1">
      <alignment horizontal="center" vertical="center" wrapText="1"/>
      <protection locked="0"/>
    </xf>
    <xf numFmtId="0" fontId="34" fillId="0" borderId="6" xfId="0" applyFont="1" applyBorder="1" applyAlignment="1" applyProtection="1">
      <alignment horizontal="center" vertical="center" wrapText="1"/>
      <protection locked="0"/>
    </xf>
    <xf numFmtId="0" fontId="34" fillId="0" borderId="0" xfId="0" applyFont="1" applyAlignment="1" applyProtection="1">
      <alignment horizontal="center" vertical="center" wrapText="1"/>
      <protection locked="0"/>
    </xf>
    <xf numFmtId="0" fontId="34" fillId="0" borderId="7" xfId="0" applyFont="1" applyBorder="1" applyAlignment="1" applyProtection="1">
      <alignment horizontal="center" vertical="center" wrapText="1"/>
      <protection locked="0"/>
    </xf>
    <xf numFmtId="0" fontId="34" fillId="0" borderId="51" xfId="0" applyFont="1" applyBorder="1" applyAlignment="1" applyProtection="1">
      <alignment horizontal="center" vertical="center" wrapText="1"/>
      <protection locked="0"/>
    </xf>
    <xf numFmtId="0" fontId="34" fillId="0" borderId="41" xfId="0" applyFont="1" applyBorder="1" applyAlignment="1" applyProtection="1">
      <alignment horizontal="center" vertical="center" wrapText="1"/>
      <protection locked="0"/>
    </xf>
    <xf numFmtId="0" fontId="34" fillId="0" borderId="42" xfId="0" applyFont="1" applyBorder="1" applyAlignment="1" applyProtection="1">
      <alignment horizontal="center" vertical="center" wrapText="1"/>
      <protection locked="0"/>
    </xf>
    <xf numFmtId="0" fontId="65" fillId="0" borderId="47" xfId="0" applyFont="1" applyBorder="1" applyAlignment="1">
      <alignment horizontal="left" vertical="center" wrapText="1"/>
    </xf>
    <xf numFmtId="0" fontId="65" fillId="0" borderId="36" xfId="0" applyFont="1" applyBorder="1" applyAlignment="1">
      <alignment horizontal="left" vertical="center" wrapText="1"/>
    </xf>
    <xf numFmtId="0" fontId="65" fillId="0" borderId="37" xfId="0" applyFont="1" applyBorder="1" applyAlignment="1">
      <alignment horizontal="left" vertical="center" wrapText="1"/>
    </xf>
    <xf numFmtId="0" fontId="65" fillId="0" borderId="51" xfId="0" applyFont="1" applyBorder="1" applyAlignment="1">
      <alignment horizontal="left" vertical="center" wrapText="1"/>
    </xf>
    <xf numFmtId="0" fontId="65" fillId="0" borderId="41" xfId="0" applyFont="1" applyBorder="1" applyAlignment="1">
      <alignment horizontal="left" vertical="center" wrapText="1"/>
    </xf>
    <xf numFmtId="0" fontId="65" fillId="0" borderId="42" xfId="0" applyFont="1" applyBorder="1" applyAlignment="1">
      <alignment horizontal="left" vertical="center" wrapText="1"/>
    </xf>
    <xf numFmtId="0" fontId="10" fillId="0" borderId="47" xfId="0" applyFont="1" applyBorder="1" applyAlignment="1">
      <alignment horizontal="left" vertical="center"/>
    </xf>
    <xf numFmtId="0" fontId="10" fillId="0" borderId="39" xfId="0" applyFont="1" applyBorder="1" applyAlignment="1">
      <alignment horizontal="left" vertical="center"/>
    </xf>
    <xf numFmtId="0" fontId="10" fillId="0" borderId="11" xfId="0" applyFont="1" applyBorder="1" applyAlignment="1">
      <alignment horizontal="left" vertical="center"/>
    </xf>
    <xf numFmtId="0" fontId="10" fillId="0" borderId="1" xfId="0" applyFont="1" applyBorder="1" applyAlignment="1">
      <alignment horizontal="left" vertical="center"/>
    </xf>
    <xf numFmtId="0" fontId="10" fillId="0" borderId="46" xfId="0" applyFont="1" applyBorder="1" applyAlignment="1">
      <alignment horizontal="left" vertical="center"/>
    </xf>
    <xf numFmtId="0" fontId="7" fillId="0" borderId="26" xfId="0" applyFont="1" applyBorder="1" applyAlignment="1">
      <alignment horizontal="center" vertical="center"/>
    </xf>
    <xf numFmtId="0" fontId="7" fillId="0" borderId="96" xfId="0" applyFont="1" applyBorder="1" applyAlignment="1">
      <alignment horizontal="center" vertical="center"/>
    </xf>
    <xf numFmtId="0" fontId="117" fillId="0" borderId="47" xfId="0" applyFont="1" applyBorder="1" applyAlignment="1" applyProtection="1">
      <alignment horizontal="center" vertical="center"/>
      <protection locked="0"/>
    </xf>
    <xf numFmtId="0" fontId="117" fillId="0" borderId="36" xfId="0" applyFont="1" applyBorder="1" applyAlignment="1" applyProtection="1">
      <alignment horizontal="center" vertical="center"/>
      <protection locked="0"/>
    </xf>
    <xf numFmtId="0" fontId="117" fillId="0" borderId="11" xfId="0" applyFont="1" applyBorder="1" applyAlignment="1" applyProtection="1">
      <alignment horizontal="center" vertical="center"/>
      <protection locked="0"/>
    </xf>
    <xf numFmtId="0" fontId="117" fillId="0" borderId="1" xfId="0" applyFont="1" applyBorder="1" applyAlignment="1" applyProtection="1">
      <alignment horizontal="center" vertical="center"/>
      <protection locked="0"/>
    </xf>
    <xf numFmtId="0" fontId="117" fillId="0" borderId="36" xfId="0" applyFont="1" applyBorder="1" applyAlignment="1" applyProtection="1">
      <alignment horizontal="left" vertical="center"/>
      <protection locked="0"/>
    </xf>
    <xf numFmtId="0" fontId="117" fillId="0" borderId="39" xfId="0" applyFont="1" applyBorder="1" applyAlignment="1" applyProtection="1">
      <alignment horizontal="left" vertical="center"/>
      <protection locked="0"/>
    </xf>
    <xf numFmtId="0" fontId="117" fillId="0" borderId="1" xfId="0" applyFont="1" applyBorder="1" applyAlignment="1" applyProtection="1">
      <alignment horizontal="left" vertical="center"/>
      <protection locked="0"/>
    </xf>
    <xf numFmtId="0" fontId="117" fillId="0" borderId="46" xfId="0" applyFont="1" applyBorder="1" applyAlignment="1" applyProtection="1">
      <alignment horizontal="left" vertical="center"/>
      <protection locked="0"/>
    </xf>
    <xf numFmtId="0" fontId="119" fillId="0" borderId="26" xfId="0" applyFont="1" applyBorder="1" applyAlignment="1" applyProtection="1">
      <alignment horizontal="center" vertical="center"/>
      <protection locked="0"/>
    </xf>
    <xf numFmtId="0" fontId="119" fillId="0" borderId="28" xfId="0" applyFont="1" applyBorder="1" applyAlignment="1" applyProtection="1">
      <alignment horizontal="center" vertical="center"/>
      <protection locked="0"/>
    </xf>
    <xf numFmtId="0" fontId="119" fillId="0" borderId="96" xfId="0" applyFont="1" applyBorder="1" applyAlignment="1" applyProtection="1">
      <alignment horizontal="center" vertical="center"/>
      <protection locked="0"/>
    </xf>
    <xf numFmtId="0" fontId="117" fillId="0" borderId="8" xfId="0" applyFont="1" applyBorder="1" applyAlignment="1" applyProtection="1">
      <alignment horizontal="center" vertical="center"/>
      <protection locked="0"/>
    </xf>
    <xf numFmtId="0" fontId="117" fillId="0" borderId="5" xfId="0" applyFont="1" applyBorder="1" applyAlignment="1" applyProtection="1">
      <alignment horizontal="center" vertical="center"/>
      <protection locked="0"/>
    </xf>
    <xf numFmtId="0" fontId="117" fillId="0" borderId="51" xfId="0" applyFont="1" applyBorder="1" applyAlignment="1" applyProtection="1">
      <alignment horizontal="center" vertical="center"/>
      <protection locked="0"/>
    </xf>
    <xf numFmtId="0" fontId="117" fillId="0" borderId="41" xfId="0" applyFont="1" applyBorder="1" applyAlignment="1" applyProtection="1">
      <alignment horizontal="center" vertical="center"/>
      <protection locked="0"/>
    </xf>
    <xf numFmtId="0" fontId="117" fillId="0" borderId="49" xfId="0" applyFont="1" applyBorder="1" applyAlignment="1">
      <alignment horizontal="center" vertical="center"/>
    </xf>
    <xf numFmtId="0" fontId="117" fillId="0" borderId="44" xfId="0" applyFont="1" applyBorder="1" applyAlignment="1">
      <alignment horizontal="center" vertical="center"/>
    </xf>
  </cellXfs>
  <cellStyles count="50">
    <cellStyle name="Calc Currency (0)" xfId="17"/>
    <cellStyle name="Grey" xfId="18"/>
    <cellStyle name="Header1" xfId="19"/>
    <cellStyle name="Header2" xfId="20"/>
    <cellStyle name="Input [yellow]" xfId="21"/>
    <cellStyle name="Normal - Style1" xfId="22"/>
    <cellStyle name="Normal_#18-Internet" xfId="23"/>
    <cellStyle name="Percent [2]" xfId="24"/>
    <cellStyle name="パーセント" xfId="2" builtinId="5"/>
    <cellStyle name="パーセント 2" xfId="25"/>
    <cellStyle name="ハイパーリンク" xfId="6" builtinId="8"/>
    <cellStyle name="桁区切り" xfId="1" builtinId="6"/>
    <cellStyle name="桁区切り 2" xfId="26"/>
    <cellStyle name="桁区切り 2 2" xfId="27"/>
    <cellStyle name="桁区切り 2 3" xfId="42"/>
    <cellStyle name="桁区切り 2 3 2" xfId="46"/>
    <cellStyle name="桁区切り 3" xfId="28"/>
    <cellStyle name="桁区切り 4" xfId="44"/>
    <cellStyle name="標準" xfId="0" builtinId="0"/>
    <cellStyle name="標準 10" xfId="11"/>
    <cellStyle name="標準 11" xfId="29"/>
    <cellStyle name="標準 11 2" xfId="41"/>
    <cellStyle name="標準 11 2 2" xfId="45"/>
    <cellStyle name="標準 12" xfId="30"/>
    <cellStyle name="標準 12 2" xfId="31"/>
    <cellStyle name="標準 13" xfId="32"/>
    <cellStyle name="標準 14" xfId="16"/>
    <cellStyle name="標準 15" xfId="43"/>
    <cellStyle name="標準 16" xfId="47"/>
    <cellStyle name="標準 16 2" xfId="48"/>
    <cellStyle name="標準 16 6" xfId="49"/>
    <cellStyle name="標準 2" xfId="3"/>
    <cellStyle name="標準 2 2" xfId="15"/>
    <cellStyle name="標準 20" xfId="33"/>
    <cellStyle name="標準 21" xfId="34"/>
    <cellStyle name="標準 3" xfId="7"/>
    <cellStyle name="標準 3 2" xfId="35"/>
    <cellStyle name="標準 3 3" xfId="36"/>
    <cellStyle name="標準 4" xfId="4"/>
    <cellStyle name="標準 5" xfId="9"/>
    <cellStyle name="標準 5 2" xfId="37"/>
    <cellStyle name="標準 6" xfId="8"/>
    <cellStyle name="標準 6 2" xfId="38"/>
    <cellStyle name="標準 7" xfId="12"/>
    <cellStyle name="標準 8" xfId="10"/>
    <cellStyle name="標準 8 2" xfId="13"/>
    <cellStyle name="標準 9" xfId="14"/>
    <cellStyle name="標準_様式（P25～P38)" xfId="5"/>
    <cellStyle name="標準KIKU" xfId="39"/>
    <cellStyle name="未定義" xfId="40"/>
  </cellStyles>
  <dxfs count="660">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patternType="none">
          <bgColor indexed="65"/>
        </patternFill>
      </fill>
    </dxf>
    <dxf>
      <fill>
        <patternFill>
          <bgColor rgb="FFCCECFF"/>
        </patternFill>
      </fill>
    </dxf>
    <dxf>
      <fill>
        <patternFill patternType="none">
          <bgColor indexed="65"/>
        </patternFill>
      </fill>
    </dxf>
    <dxf>
      <fill>
        <patternFill>
          <bgColor rgb="FFCCECFF"/>
        </patternFill>
      </fill>
    </dxf>
    <dxf>
      <fill>
        <patternFill>
          <bgColor rgb="FFCCECFF"/>
        </patternFill>
      </fill>
    </dxf>
    <dxf>
      <fill>
        <patternFill patternType="none">
          <bgColor indexed="65"/>
        </patternFill>
      </fill>
    </dxf>
    <dxf>
      <fill>
        <patternFill>
          <bgColor rgb="FFCCECFF"/>
        </patternFill>
      </fill>
    </dxf>
    <dxf>
      <fill>
        <patternFill>
          <bgColor rgb="FFCCECFF"/>
        </patternFill>
      </fill>
    </dxf>
    <dxf>
      <fill>
        <patternFill>
          <bgColor rgb="FFCCECFF"/>
        </patternFill>
      </fill>
    </dxf>
    <dxf>
      <fill>
        <patternFill patternType="none">
          <bgColor indexed="65"/>
        </patternFill>
      </fill>
    </dxf>
    <dxf>
      <fill>
        <patternFill>
          <bgColor rgb="FFCCECFF"/>
        </patternFill>
      </fill>
    </dxf>
    <dxf>
      <fill>
        <patternFill patternType="none">
          <bgColor indexed="65"/>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patternType="none">
          <bgColor indexed="65"/>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theme="0" tint="-0.14996795556505021"/>
        </patternFill>
      </fill>
    </dxf>
    <dxf>
      <fill>
        <patternFill>
          <bgColor rgb="FFCCECFF"/>
        </patternFill>
      </fill>
    </dxf>
    <dxf>
      <fill>
        <patternFill>
          <bgColor theme="0" tint="-0.14996795556505021"/>
        </patternFill>
      </fill>
    </dxf>
    <dxf>
      <fill>
        <patternFill>
          <bgColor theme="0" tint="-0.14996795556505021"/>
        </patternFill>
      </fill>
    </dxf>
    <dxf>
      <fill>
        <patternFill patternType="none">
          <bgColor indexed="65"/>
        </patternFill>
      </fill>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patternType="none">
          <bgColor indexed="65"/>
        </patternFill>
      </fill>
    </dxf>
    <dxf>
      <fill>
        <patternFill>
          <bgColor theme="0" tint="-0.14996795556505021"/>
        </patternFill>
      </fill>
    </dxf>
    <dxf>
      <fill>
        <patternFill>
          <bgColor rgb="FFCCECFF"/>
        </patternFill>
      </fill>
    </dxf>
    <dxf>
      <fill>
        <patternFill>
          <bgColor rgb="FFCCECFF"/>
        </patternFill>
      </fill>
    </dxf>
    <dxf>
      <fill>
        <patternFill>
          <bgColor rgb="FFCCECFF"/>
        </patternFill>
      </fill>
    </dxf>
    <dxf>
      <fill>
        <patternFill patternType="none">
          <bgColor indexed="65"/>
        </patternFill>
      </fill>
    </dxf>
    <dxf>
      <fill>
        <patternFill>
          <bgColor rgb="FFCCFFCC"/>
        </patternFill>
      </fill>
    </dxf>
    <dxf>
      <fill>
        <patternFill>
          <bgColor theme="0" tint="-0.14996795556505021"/>
        </patternFill>
      </fill>
    </dxf>
    <dxf>
      <fill>
        <patternFill>
          <bgColor rgb="FFCCECFF"/>
        </patternFill>
      </fill>
    </dxf>
    <dxf>
      <fill>
        <patternFill>
          <bgColor rgb="FFCCECFF"/>
        </patternFill>
      </fill>
    </dxf>
    <dxf>
      <fill>
        <patternFill>
          <bgColor rgb="FFCCECFF"/>
        </patternFill>
      </fill>
    </dxf>
    <dxf>
      <fill>
        <patternFill patternType="none">
          <bgColor indexed="65"/>
        </patternFill>
      </fill>
    </dxf>
    <dxf>
      <fill>
        <patternFill>
          <bgColor rgb="FFCCECFF"/>
        </patternFill>
      </fill>
    </dxf>
    <dxf>
      <fill>
        <patternFill>
          <bgColor rgb="FFCCECFF"/>
        </patternFill>
      </fill>
    </dxf>
    <dxf>
      <fill>
        <patternFill>
          <bgColor rgb="FFCCECFF"/>
        </patternFill>
      </fill>
    </dxf>
    <dxf>
      <fill>
        <patternFill patternType="none">
          <bgColor indexed="65"/>
        </patternFill>
      </fill>
    </dxf>
    <dxf>
      <fill>
        <patternFill>
          <bgColor theme="0" tint="-0.14996795556505021"/>
        </patternFill>
      </fill>
    </dxf>
    <dxf>
      <fill>
        <patternFill>
          <bgColor rgb="FFCCECFF"/>
        </patternFill>
      </fill>
    </dxf>
    <dxf>
      <fill>
        <patternFill>
          <bgColor rgb="FFCCECFF"/>
        </patternFill>
      </fill>
    </dxf>
    <dxf>
      <fill>
        <patternFill>
          <bgColor rgb="FFCCECFF"/>
        </patternFill>
      </fill>
    </dxf>
    <dxf>
      <fill>
        <patternFill patternType="none">
          <bgColor indexed="65"/>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patternType="none">
          <bgColor indexed="65"/>
        </patternFill>
      </fill>
    </dxf>
    <dxf>
      <fill>
        <patternFill>
          <bgColor theme="0" tint="-0.14996795556505021"/>
        </patternFill>
      </fill>
    </dxf>
    <dxf>
      <fill>
        <patternFill>
          <bgColor theme="0" tint="-0.14996795556505021"/>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patternType="none">
          <bgColor indexed="65"/>
        </patternFill>
      </fill>
    </dxf>
    <dxf>
      <fill>
        <patternFill>
          <bgColor theme="0" tint="-0.14996795556505021"/>
        </patternFill>
      </fill>
    </dxf>
    <dxf>
      <fill>
        <patternFill>
          <bgColor rgb="FFCCECFF"/>
        </patternFill>
      </fill>
    </dxf>
    <dxf>
      <fill>
        <patternFill>
          <bgColor rgb="FFCCFFCC"/>
        </patternFill>
      </fill>
    </dxf>
    <dxf>
      <fill>
        <patternFill>
          <bgColor rgb="FFCCECFF"/>
        </patternFill>
      </fill>
    </dxf>
    <dxf>
      <fill>
        <patternFill patternType="none">
          <bgColor indexed="65"/>
        </patternFill>
      </fill>
    </dxf>
    <dxf>
      <fill>
        <patternFill>
          <bgColor rgb="FFCCECFF"/>
        </patternFill>
      </fill>
    </dxf>
    <dxf>
      <fill>
        <patternFill>
          <bgColor rgb="FFCCECFF"/>
        </patternFill>
      </fill>
    </dxf>
    <dxf>
      <fill>
        <patternFill>
          <bgColor rgb="FFCCECFF"/>
        </patternFill>
      </fill>
    </dxf>
    <dxf>
      <fill>
        <patternFill patternType="none">
          <bgColor indexed="65"/>
        </patternFill>
      </fill>
    </dxf>
    <dxf>
      <fill>
        <patternFill>
          <bgColor rgb="FFCCECFF"/>
        </patternFill>
      </fill>
    </dxf>
    <dxf>
      <fill>
        <patternFill>
          <bgColor theme="0" tint="-0.14996795556505021"/>
        </patternFill>
      </fill>
    </dxf>
    <dxf>
      <fill>
        <patternFill>
          <bgColor theme="0" tint="-0.14996795556505021"/>
        </patternFill>
      </fill>
    </dxf>
    <dxf>
      <fill>
        <patternFill>
          <bgColor rgb="FFCCFFCC"/>
        </patternFill>
      </fill>
    </dxf>
    <dxf>
      <fill>
        <patternFill>
          <bgColor rgb="FFCCECFF"/>
        </patternFill>
      </fill>
    </dxf>
    <dxf>
      <fill>
        <patternFill patternType="none">
          <bgColor indexed="65"/>
        </patternFill>
      </fill>
    </dxf>
    <dxf>
      <fill>
        <patternFill>
          <bgColor theme="0" tint="-0.14996795556505021"/>
        </patternFill>
      </fill>
    </dxf>
    <dxf>
      <fill>
        <patternFill>
          <bgColor rgb="FFCCFFCC"/>
        </patternFill>
      </fill>
    </dxf>
    <dxf>
      <fill>
        <patternFill>
          <bgColor rgb="FFCCECFF"/>
        </patternFill>
      </fill>
    </dxf>
    <dxf>
      <fill>
        <patternFill patternType="none">
          <bgColor indexed="65"/>
        </patternFill>
      </fill>
    </dxf>
    <dxf>
      <fill>
        <patternFill>
          <bgColor rgb="FFCCECFF"/>
        </patternFill>
      </fill>
    </dxf>
    <dxf>
      <fill>
        <patternFill patternType="none">
          <bgColor indexed="65"/>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patternType="none">
          <bgColor indexed="65"/>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patternType="none">
          <bgColor indexed="65"/>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ont>
        <b/>
        <i/>
        <strike val="0"/>
      </font>
      <fill>
        <patternFill>
          <bgColor rgb="FFFF0000"/>
        </patternFill>
      </fill>
    </dxf>
    <dxf>
      <font>
        <b/>
        <i/>
        <strike val="0"/>
      </font>
      <fill>
        <patternFill>
          <bgColor rgb="FFFF0000"/>
        </patternFill>
      </fill>
    </dxf>
    <dxf>
      <font>
        <b/>
        <i/>
        <strike val="0"/>
      </font>
      <fill>
        <patternFill>
          <bgColor rgb="FFFF0000"/>
        </patternFill>
      </fill>
    </dxf>
    <dxf>
      <font>
        <b/>
        <i/>
        <strike val="0"/>
      </font>
      <fill>
        <patternFill>
          <bgColor rgb="FFFF0000"/>
        </patternFill>
      </fill>
    </dxf>
    <dxf>
      <font>
        <b/>
        <i/>
        <strike val="0"/>
      </font>
      <fill>
        <patternFill>
          <bgColor rgb="FFFF0000"/>
        </patternFill>
      </fill>
    </dxf>
    <dxf>
      <font>
        <b/>
        <i/>
        <strike val="0"/>
        <color auto="1"/>
      </font>
      <fill>
        <patternFill patternType="none">
          <bgColor auto="1"/>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patternType="solid">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FF0000"/>
        </patternFill>
      </fill>
    </dxf>
    <dxf>
      <fill>
        <patternFill>
          <bgColor rgb="FFFF0000"/>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FF0000"/>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patternType="solid">
          <bgColor rgb="FFCCFFCC"/>
        </patternFill>
      </fill>
    </dxf>
    <dxf>
      <fill>
        <patternFill>
          <bgColor rgb="FFCCECFF"/>
        </patternFill>
      </fill>
    </dxf>
    <dxf>
      <fill>
        <patternFill>
          <bgColor rgb="FFFF0000"/>
        </patternFill>
      </fill>
    </dxf>
    <dxf>
      <fill>
        <patternFill>
          <bgColor rgb="FFFF0000"/>
        </patternFill>
      </fill>
    </dxf>
    <dxf>
      <fill>
        <patternFill>
          <bgColor rgb="FFFF0000"/>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patternType="solid">
          <bgColor rgb="FFCCFFCC"/>
        </patternFill>
      </fill>
    </dxf>
    <dxf>
      <fill>
        <patternFill>
          <bgColor rgb="FFCCECFF"/>
        </patternFill>
      </fill>
    </dxf>
  </dxfs>
  <tableStyles count="0" defaultTableStyle="TableStyleMedium9" defaultPivotStyle="PivotStyleLight16"/>
  <colors>
    <mruColors>
      <color rgb="FFCCFFCC"/>
      <color rgb="FF0000FF"/>
      <color rgb="FF99FFCC"/>
      <color rgb="FFCCECFF"/>
      <color rgb="FF99FF99"/>
      <color rgb="FFFFFFCC"/>
      <color rgb="FFCCFF99"/>
      <color rgb="FF99CCFF"/>
      <color rgb="FFCCFFFF"/>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2.xml.rels><?xml version="1.0" encoding="UTF-8" standalone="yes"?>
<Relationships xmlns="http://schemas.openxmlformats.org/package/2006/relationships"><Relationship Id="rId1" Type="http://schemas.openxmlformats.org/officeDocument/2006/relationships/image" Target="../media/image3.emf"/></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xdr:col>
      <xdr:colOff>419554</xdr:colOff>
      <xdr:row>9</xdr:row>
      <xdr:rowOff>351517</xdr:rowOff>
    </xdr:from>
    <xdr:to>
      <xdr:col>13</xdr:col>
      <xdr:colOff>115721</xdr:colOff>
      <xdr:row>9</xdr:row>
      <xdr:rowOff>1936459</xdr:rowOff>
    </xdr:to>
    <xdr:grpSp>
      <xdr:nvGrpSpPr>
        <xdr:cNvPr id="26" name="グループ化 25">
          <a:extLst>
            <a:ext uri="{FF2B5EF4-FFF2-40B4-BE49-F238E27FC236}">
              <a16:creationId xmlns:a16="http://schemas.microsoft.com/office/drawing/2014/main" id="{00000000-0008-0000-0000-00001A000000}"/>
            </a:ext>
          </a:extLst>
        </xdr:cNvPr>
        <xdr:cNvGrpSpPr/>
      </xdr:nvGrpSpPr>
      <xdr:grpSpPr>
        <a:xfrm>
          <a:off x="19348327" y="2897290"/>
          <a:ext cx="3159803" cy="1584942"/>
          <a:chOff x="11949545" y="3238499"/>
          <a:chExt cx="4139045" cy="2008909"/>
        </a:xfrm>
      </xdr:grpSpPr>
      <xdr:sp macro="" textlink="">
        <xdr:nvSpPr>
          <xdr:cNvPr id="27" name="正方形/長方形 26">
            <a:extLst>
              <a:ext uri="{FF2B5EF4-FFF2-40B4-BE49-F238E27FC236}">
                <a16:creationId xmlns:a16="http://schemas.microsoft.com/office/drawing/2014/main" id="{00000000-0008-0000-0000-00001B000000}"/>
              </a:ext>
            </a:extLst>
          </xdr:cNvPr>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29" name="正方形/長方形 28">
            <a:extLst>
              <a:ext uri="{FF2B5EF4-FFF2-40B4-BE49-F238E27FC236}">
                <a16:creationId xmlns:a16="http://schemas.microsoft.com/office/drawing/2014/main" id="{00000000-0008-0000-0000-00001D000000}"/>
              </a:ext>
            </a:extLst>
          </xdr:cNvPr>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0" name="正方形/長方形 29">
            <a:extLst>
              <a:ext uri="{FF2B5EF4-FFF2-40B4-BE49-F238E27FC236}">
                <a16:creationId xmlns:a16="http://schemas.microsoft.com/office/drawing/2014/main" id="{00000000-0008-0000-0000-00001E000000}"/>
              </a:ext>
            </a:extLst>
          </xdr:cNvPr>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1" name="テキスト ボックス 30">
            <a:extLst>
              <a:ext uri="{FF2B5EF4-FFF2-40B4-BE49-F238E27FC236}">
                <a16:creationId xmlns:a16="http://schemas.microsoft.com/office/drawing/2014/main" id="{00000000-0008-0000-0000-00001F000000}"/>
              </a:ext>
            </a:extLst>
          </xdr:cNvPr>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32" name="正方形/長方形 31">
            <a:extLst>
              <a:ext uri="{FF2B5EF4-FFF2-40B4-BE49-F238E27FC236}">
                <a16:creationId xmlns:a16="http://schemas.microsoft.com/office/drawing/2014/main" id="{00000000-0008-0000-0000-000020000000}"/>
              </a:ext>
            </a:extLst>
          </xdr:cNvPr>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3" name="テキスト ボックス 32">
            <a:extLst>
              <a:ext uri="{FF2B5EF4-FFF2-40B4-BE49-F238E27FC236}">
                <a16:creationId xmlns:a16="http://schemas.microsoft.com/office/drawing/2014/main" id="{00000000-0008-0000-0000-000021000000}"/>
              </a:ext>
            </a:extLst>
          </xdr:cNvPr>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7</xdr:col>
      <xdr:colOff>0</xdr:colOff>
      <xdr:row>5</xdr:row>
      <xdr:rowOff>0</xdr:rowOff>
    </xdr:from>
    <xdr:to>
      <xdr:col>9</xdr:col>
      <xdr:colOff>752577</xdr:colOff>
      <xdr:row>9</xdr:row>
      <xdr:rowOff>278656</xdr:rowOff>
    </xdr:to>
    <xdr:grpSp>
      <xdr:nvGrpSpPr>
        <xdr:cNvPr id="10" name="グループ化 9">
          <a:extLst>
            <a:ext uri="{FF2B5EF4-FFF2-40B4-BE49-F238E27FC236}">
              <a16:creationId xmlns:a16="http://schemas.microsoft.com/office/drawing/2014/main" id="{00000000-0008-0000-0C00-00000A000000}"/>
            </a:ext>
          </a:extLst>
        </xdr:cNvPr>
        <xdr:cNvGrpSpPr/>
      </xdr:nvGrpSpPr>
      <xdr:grpSpPr>
        <a:xfrm>
          <a:off x="11062607" y="2204357"/>
          <a:ext cx="3147434" cy="1584942"/>
          <a:chOff x="11949545" y="3238499"/>
          <a:chExt cx="4139045" cy="2008909"/>
        </a:xfrm>
      </xdr:grpSpPr>
      <xdr:sp macro="" textlink="">
        <xdr:nvSpPr>
          <xdr:cNvPr id="11" name="正方形/長方形 10">
            <a:extLst>
              <a:ext uri="{FF2B5EF4-FFF2-40B4-BE49-F238E27FC236}">
                <a16:creationId xmlns:a16="http://schemas.microsoft.com/office/drawing/2014/main" id="{00000000-0008-0000-0C00-00000B000000}"/>
              </a:ext>
            </a:extLst>
          </xdr:cNvPr>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テキスト ボックス 11">
            <a:extLst>
              <a:ext uri="{FF2B5EF4-FFF2-40B4-BE49-F238E27FC236}">
                <a16:creationId xmlns:a16="http://schemas.microsoft.com/office/drawing/2014/main" id="{00000000-0008-0000-0C00-00000C000000}"/>
              </a:ext>
            </a:extLst>
          </xdr:cNvPr>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13" name="正方形/長方形 12">
            <a:extLst>
              <a:ext uri="{FF2B5EF4-FFF2-40B4-BE49-F238E27FC236}">
                <a16:creationId xmlns:a16="http://schemas.microsoft.com/office/drawing/2014/main" id="{00000000-0008-0000-0C00-00000D000000}"/>
              </a:ext>
            </a:extLst>
          </xdr:cNvPr>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正方形/長方形 13">
            <a:extLst>
              <a:ext uri="{FF2B5EF4-FFF2-40B4-BE49-F238E27FC236}">
                <a16:creationId xmlns:a16="http://schemas.microsoft.com/office/drawing/2014/main" id="{00000000-0008-0000-0C00-00000E000000}"/>
              </a:ext>
            </a:extLst>
          </xdr:cNvPr>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テキスト ボックス 14">
            <a:extLst>
              <a:ext uri="{FF2B5EF4-FFF2-40B4-BE49-F238E27FC236}">
                <a16:creationId xmlns:a16="http://schemas.microsoft.com/office/drawing/2014/main" id="{00000000-0008-0000-0C00-00000F000000}"/>
              </a:ext>
            </a:extLst>
          </xdr:cNvPr>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6" name="正方形/長方形 15">
            <a:extLst>
              <a:ext uri="{FF2B5EF4-FFF2-40B4-BE49-F238E27FC236}">
                <a16:creationId xmlns:a16="http://schemas.microsoft.com/office/drawing/2014/main" id="{00000000-0008-0000-0C00-000010000000}"/>
              </a:ext>
            </a:extLst>
          </xdr:cNvPr>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テキスト ボックス 16">
            <a:extLst>
              <a:ext uri="{FF2B5EF4-FFF2-40B4-BE49-F238E27FC236}">
                <a16:creationId xmlns:a16="http://schemas.microsoft.com/office/drawing/2014/main" id="{00000000-0008-0000-0C00-000011000000}"/>
              </a:ext>
            </a:extLst>
          </xdr:cNvPr>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42</xdr:col>
      <xdr:colOff>0</xdr:colOff>
      <xdr:row>10</xdr:row>
      <xdr:rowOff>0</xdr:rowOff>
    </xdr:from>
    <xdr:to>
      <xdr:col>44</xdr:col>
      <xdr:colOff>274059</xdr:colOff>
      <xdr:row>11</xdr:row>
      <xdr:rowOff>378442</xdr:rowOff>
    </xdr:to>
    <xdr:grpSp>
      <xdr:nvGrpSpPr>
        <xdr:cNvPr id="2" name="グループ化 1">
          <a:extLst>
            <a:ext uri="{FF2B5EF4-FFF2-40B4-BE49-F238E27FC236}">
              <a16:creationId xmlns:a16="http://schemas.microsoft.com/office/drawing/2014/main" id="{00000000-0008-0000-0D00-000002000000}"/>
            </a:ext>
          </a:extLst>
        </xdr:cNvPr>
        <xdr:cNvGrpSpPr/>
      </xdr:nvGrpSpPr>
      <xdr:grpSpPr>
        <a:xfrm>
          <a:off x="14224000" y="3492500"/>
          <a:ext cx="3147434" cy="1584942"/>
          <a:chOff x="11949545" y="3238499"/>
          <a:chExt cx="4139045" cy="2008909"/>
        </a:xfrm>
      </xdr:grpSpPr>
      <xdr:sp macro="" textlink="">
        <xdr:nvSpPr>
          <xdr:cNvPr id="3" name="正方形/長方形 2">
            <a:extLst>
              <a:ext uri="{FF2B5EF4-FFF2-40B4-BE49-F238E27FC236}">
                <a16:creationId xmlns:a16="http://schemas.microsoft.com/office/drawing/2014/main" id="{00000000-0008-0000-0D00-000003000000}"/>
              </a:ext>
            </a:extLst>
          </xdr:cNvPr>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a:extLst>
              <a:ext uri="{FF2B5EF4-FFF2-40B4-BE49-F238E27FC236}">
                <a16:creationId xmlns:a16="http://schemas.microsoft.com/office/drawing/2014/main" id="{00000000-0008-0000-0D00-000004000000}"/>
              </a:ext>
            </a:extLst>
          </xdr:cNvPr>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a:extLst>
              <a:ext uri="{FF2B5EF4-FFF2-40B4-BE49-F238E27FC236}">
                <a16:creationId xmlns:a16="http://schemas.microsoft.com/office/drawing/2014/main" id="{00000000-0008-0000-0D00-000005000000}"/>
              </a:ext>
            </a:extLst>
          </xdr:cNvPr>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D00-000006000000}"/>
              </a:ext>
            </a:extLst>
          </xdr:cNvPr>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a:extLst>
              <a:ext uri="{FF2B5EF4-FFF2-40B4-BE49-F238E27FC236}">
                <a16:creationId xmlns:a16="http://schemas.microsoft.com/office/drawing/2014/main" id="{00000000-0008-0000-0D00-000007000000}"/>
              </a:ext>
            </a:extLst>
          </xdr:cNvPr>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a:extLst>
              <a:ext uri="{FF2B5EF4-FFF2-40B4-BE49-F238E27FC236}">
                <a16:creationId xmlns:a16="http://schemas.microsoft.com/office/drawing/2014/main" id="{00000000-0008-0000-0D00-000008000000}"/>
              </a:ext>
            </a:extLst>
          </xdr:cNvPr>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a:extLst>
              <a:ext uri="{FF2B5EF4-FFF2-40B4-BE49-F238E27FC236}">
                <a16:creationId xmlns:a16="http://schemas.microsoft.com/office/drawing/2014/main" id="{00000000-0008-0000-0D00-000009000000}"/>
              </a:ext>
            </a:extLst>
          </xdr:cNvPr>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309564</xdr:colOff>
      <xdr:row>46</xdr:row>
      <xdr:rowOff>71438</xdr:rowOff>
    </xdr:from>
    <xdr:to>
      <xdr:col>14</xdr:col>
      <xdr:colOff>3607593</xdr:colOff>
      <xdr:row>82</xdr:row>
      <xdr:rowOff>380999</xdr:rowOff>
    </xdr:to>
    <xdr:pic>
      <xdr:nvPicPr>
        <xdr:cNvPr id="3" name="図 2">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1033" y="18764251"/>
          <a:ext cx="13620748" cy="183118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431800</xdr:colOff>
      <xdr:row>8</xdr:row>
      <xdr:rowOff>63500</xdr:rowOff>
    </xdr:from>
    <xdr:to>
      <xdr:col>20</xdr:col>
      <xdr:colOff>150234</xdr:colOff>
      <xdr:row>11</xdr:row>
      <xdr:rowOff>314942</xdr:rowOff>
    </xdr:to>
    <xdr:grpSp>
      <xdr:nvGrpSpPr>
        <xdr:cNvPr id="4" name="グループ化 3">
          <a:extLst>
            <a:ext uri="{FF2B5EF4-FFF2-40B4-BE49-F238E27FC236}">
              <a16:creationId xmlns:a16="http://schemas.microsoft.com/office/drawing/2014/main" id="{00000000-0008-0000-0E00-000004000000}"/>
            </a:ext>
          </a:extLst>
        </xdr:cNvPr>
        <xdr:cNvGrpSpPr/>
      </xdr:nvGrpSpPr>
      <xdr:grpSpPr>
        <a:xfrm>
          <a:off x="14909800" y="3190875"/>
          <a:ext cx="3131559" cy="1584942"/>
          <a:chOff x="11949545" y="3238499"/>
          <a:chExt cx="4139045" cy="2008909"/>
        </a:xfrm>
      </xdr:grpSpPr>
      <xdr:sp macro="" textlink="">
        <xdr:nvSpPr>
          <xdr:cNvPr id="5" name="正方形/長方形 4">
            <a:extLst>
              <a:ext uri="{FF2B5EF4-FFF2-40B4-BE49-F238E27FC236}">
                <a16:creationId xmlns:a16="http://schemas.microsoft.com/office/drawing/2014/main" id="{00000000-0008-0000-0E00-000005000000}"/>
              </a:ext>
            </a:extLst>
          </xdr:cNvPr>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テキスト ボックス 5">
            <a:extLst>
              <a:ext uri="{FF2B5EF4-FFF2-40B4-BE49-F238E27FC236}">
                <a16:creationId xmlns:a16="http://schemas.microsoft.com/office/drawing/2014/main" id="{00000000-0008-0000-0E00-000006000000}"/>
              </a:ext>
            </a:extLst>
          </xdr:cNvPr>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7" name="正方形/長方形 6">
            <a:extLst>
              <a:ext uri="{FF2B5EF4-FFF2-40B4-BE49-F238E27FC236}">
                <a16:creationId xmlns:a16="http://schemas.microsoft.com/office/drawing/2014/main" id="{00000000-0008-0000-0E00-000007000000}"/>
              </a:ext>
            </a:extLst>
          </xdr:cNvPr>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E00-000008000000}"/>
              </a:ext>
            </a:extLst>
          </xdr:cNvPr>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a:extLst>
              <a:ext uri="{FF2B5EF4-FFF2-40B4-BE49-F238E27FC236}">
                <a16:creationId xmlns:a16="http://schemas.microsoft.com/office/drawing/2014/main" id="{00000000-0008-0000-0E00-000009000000}"/>
              </a:ext>
            </a:extLst>
          </xdr:cNvPr>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0" name="正方形/長方形 9">
            <a:extLst>
              <a:ext uri="{FF2B5EF4-FFF2-40B4-BE49-F238E27FC236}">
                <a16:creationId xmlns:a16="http://schemas.microsoft.com/office/drawing/2014/main" id="{00000000-0008-0000-0E00-00000A000000}"/>
              </a:ext>
            </a:extLst>
          </xdr:cNvPr>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テキスト ボックス 10">
            <a:extLst>
              <a:ext uri="{FF2B5EF4-FFF2-40B4-BE49-F238E27FC236}">
                <a16:creationId xmlns:a16="http://schemas.microsoft.com/office/drawing/2014/main" id="{00000000-0008-0000-0E00-00000B000000}"/>
              </a:ext>
            </a:extLst>
          </xdr:cNvPr>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17</xdr:col>
      <xdr:colOff>0</xdr:colOff>
      <xdr:row>7</xdr:row>
      <xdr:rowOff>0</xdr:rowOff>
    </xdr:from>
    <xdr:to>
      <xdr:col>19</xdr:col>
      <xdr:colOff>866776</xdr:colOff>
      <xdr:row>9</xdr:row>
      <xdr:rowOff>323850</xdr:rowOff>
    </xdr:to>
    <xdr:grpSp>
      <xdr:nvGrpSpPr>
        <xdr:cNvPr id="10" name="グループ化 9">
          <a:extLst>
            <a:ext uri="{FF2B5EF4-FFF2-40B4-BE49-F238E27FC236}">
              <a16:creationId xmlns:a16="http://schemas.microsoft.com/office/drawing/2014/main" id="{00000000-0008-0000-0F00-00000A000000}"/>
            </a:ext>
          </a:extLst>
        </xdr:cNvPr>
        <xdr:cNvGrpSpPr/>
      </xdr:nvGrpSpPr>
      <xdr:grpSpPr>
        <a:xfrm>
          <a:off x="7667625" y="2066925"/>
          <a:ext cx="2790826" cy="1457325"/>
          <a:chOff x="11949545" y="3238499"/>
          <a:chExt cx="4139045" cy="2008909"/>
        </a:xfrm>
      </xdr:grpSpPr>
      <xdr:sp macro="" textlink="">
        <xdr:nvSpPr>
          <xdr:cNvPr id="11" name="正方形/長方形 10">
            <a:extLst>
              <a:ext uri="{FF2B5EF4-FFF2-40B4-BE49-F238E27FC236}">
                <a16:creationId xmlns:a16="http://schemas.microsoft.com/office/drawing/2014/main" id="{00000000-0008-0000-0F00-00000B000000}"/>
              </a:ext>
            </a:extLst>
          </xdr:cNvPr>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テキスト ボックス 11">
            <a:extLst>
              <a:ext uri="{FF2B5EF4-FFF2-40B4-BE49-F238E27FC236}">
                <a16:creationId xmlns:a16="http://schemas.microsoft.com/office/drawing/2014/main" id="{00000000-0008-0000-0F00-00000C000000}"/>
              </a:ext>
            </a:extLst>
          </xdr:cNvPr>
          <xdr:cNvSpPr txBox="1"/>
        </xdr:nvSpPr>
        <xdr:spPr>
          <a:xfrm>
            <a:off x="12765332" y="3349163"/>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13" name="正方形/長方形 12">
            <a:extLst>
              <a:ext uri="{FF2B5EF4-FFF2-40B4-BE49-F238E27FC236}">
                <a16:creationId xmlns:a16="http://schemas.microsoft.com/office/drawing/2014/main" id="{00000000-0008-0000-0F00-00000D000000}"/>
              </a:ext>
            </a:extLst>
          </xdr:cNvPr>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正方形/長方形 13">
            <a:extLst>
              <a:ext uri="{FF2B5EF4-FFF2-40B4-BE49-F238E27FC236}">
                <a16:creationId xmlns:a16="http://schemas.microsoft.com/office/drawing/2014/main" id="{00000000-0008-0000-0F00-00000E000000}"/>
              </a:ext>
            </a:extLst>
          </xdr:cNvPr>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テキスト ボックス 14">
            <a:extLst>
              <a:ext uri="{FF2B5EF4-FFF2-40B4-BE49-F238E27FC236}">
                <a16:creationId xmlns:a16="http://schemas.microsoft.com/office/drawing/2014/main" id="{00000000-0008-0000-0F00-00000F000000}"/>
              </a:ext>
            </a:extLst>
          </xdr:cNvPr>
          <xdr:cNvSpPr txBox="1"/>
        </xdr:nvSpPr>
        <xdr:spPr>
          <a:xfrm>
            <a:off x="12782650" y="389126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16" name="正方形/長方形 15">
            <a:extLst>
              <a:ext uri="{FF2B5EF4-FFF2-40B4-BE49-F238E27FC236}">
                <a16:creationId xmlns:a16="http://schemas.microsoft.com/office/drawing/2014/main" id="{00000000-0008-0000-0F00-000010000000}"/>
              </a:ext>
            </a:extLst>
          </xdr:cNvPr>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テキスト ボックス 16">
            <a:extLst>
              <a:ext uri="{FF2B5EF4-FFF2-40B4-BE49-F238E27FC236}">
                <a16:creationId xmlns:a16="http://schemas.microsoft.com/office/drawing/2014/main" id="{00000000-0008-0000-0F00-000011000000}"/>
              </a:ext>
            </a:extLst>
          </xdr:cNvPr>
          <xdr:cNvSpPr txBox="1"/>
        </xdr:nvSpPr>
        <xdr:spPr>
          <a:xfrm>
            <a:off x="12796776" y="4459148"/>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：必要に応じて入力</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19</xdr:col>
      <xdr:colOff>0</xdr:colOff>
      <xdr:row>12</xdr:row>
      <xdr:rowOff>0</xdr:rowOff>
    </xdr:from>
    <xdr:to>
      <xdr:col>23</xdr:col>
      <xdr:colOff>69397</xdr:colOff>
      <xdr:row>12</xdr:row>
      <xdr:rowOff>1457325</xdr:rowOff>
    </xdr:to>
    <xdr:grpSp>
      <xdr:nvGrpSpPr>
        <xdr:cNvPr id="2" name="グループ化 1">
          <a:extLst>
            <a:ext uri="{FF2B5EF4-FFF2-40B4-BE49-F238E27FC236}">
              <a16:creationId xmlns:a16="http://schemas.microsoft.com/office/drawing/2014/main" id="{00000000-0008-0000-1100-000002000000}"/>
            </a:ext>
          </a:extLst>
        </xdr:cNvPr>
        <xdr:cNvGrpSpPr/>
      </xdr:nvGrpSpPr>
      <xdr:grpSpPr>
        <a:xfrm>
          <a:off x="16735425" y="2752725"/>
          <a:ext cx="2812597" cy="1457325"/>
          <a:chOff x="11949545" y="3238499"/>
          <a:chExt cx="4139045" cy="2008909"/>
        </a:xfrm>
      </xdr:grpSpPr>
      <xdr:sp macro="" textlink="">
        <xdr:nvSpPr>
          <xdr:cNvPr id="3" name="正方形/長方形 2">
            <a:extLst>
              <a:ext uri="{FF2B5EF4-FFF2-40B4-BE49-F238E27FC236}">
                <a16:creationId xmlns:a16="http://schemas.microsoft.com/office/drawing/2014/main" id="{00000000-0008-0000-1100-000003000000}"/>
              </a:ext>
            </a:extLst>
          </xdr:cNvPr>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a:extLst>
              <a:ext uri="{FF2B5EF4-FFF2-40B4-BE49-F238E27FC236}">
                <a16:creationId xmlns:a16="http://schemas.microsoft.com/office/drawing/2014/main" id="{00000000-0008-0000-1100-000004000000}"/>
              </a:ext>
            </a:extLst>
          </xdr:cNvPr>
          <xdr:cNvSpPr txBox="1"/>
        </xdr:nvSpPr>
        <xdr:spPr>
          <a:xfrm>
            <a:off x="12765332" y="3349163"/>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5" name="正方形/長方形 4">
            <a:extLst>
              <a:ext uri="{FF2B5EF4-FFF2-40B4-BE49-F238E27FC236}">
                <a16:creationId xmlns:a16="http://schemas.microsoft.com/office/drawing/2014/main" id="{00000000-0008-0000-1100-000005000000}"/>
              </a:ext>
            </a:extLst>
          </xdr:cNvPr>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1100-000006000000}"/>
              </a:ext>
            </a:extLst>
          </xdr:cNvPr>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a:extLst>
              <a:ext uri="{FF2B5EF4-FFF2-40B4-BE49-F238E27FC236}">
                <a16:creationId xmlns:a16="http://schemas.microsoft.com/office/drawing/2014/main" id="{00000000-0008-0000-1100-000007000000}"/>
              </a:ext>
            </a:extLst>
          </xdr:cNvPr>
          <xdr:cNvSpPr txBox="1"/>
        </xdr:nvSpPr>
        <xdr:spPr>
          <a:xfrm>
            <a:off x="12782650" y="389126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8" name="正方形/長方形 7">
            <a:extLst>
              <a:ext uri="{FF2B5EF4-FFF2-40B4-BE49-F238E27FC236}">
                <a16:creationId xmlns:a16="http://schemas.microsoft.com/office/drawing/2014/main" id="{00000000-0008-0000-1100-000008000000}"/>
              </a:ext>
            </a:extLst>
          </xdr:cNvPr>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a:extLst>
              <a:ext uri="{FF2B5EF4-FFF2-40B4-BE49-F238E27FC236}">
                <a16:creationId xmlns:a16="http://schemas.microsoft.com/office/drawing/2014/main" id="{00000000-0008-0000-1100-000009000000}"/>
              </a:ext>
            </a:extLst>
          </xdr:cNvPr>
          <xdr:cNvSpPr txBox="1"/>
        </xdr:nvSpPr>
        <xdr:spPr>
          <a:xfrm>
            <a:off x="12796776" y="4459148"/>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：必要に応じて入力</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242889</xdr:colOff>
      <xdr:row>38</xdr:row>
      <xdr:rowOff>581025</xdr:rowOff>
    </xdr:from>
    <xdr:to>
      <xdr:col>17</xdr:col>
      <xdr:colOff>578645</xdr:colOff>
      <xdr:row>38</xdr:row>
      <xdr:rowOff>2914651</xdr:rowOff>
    </xdr:to>
    <xdr:sp macro="" textlink="">
      <xdr:nvSpPr>
        <xdr:cNvPr id="2" name="角丸四角形 1">
          <a:extLst>
            <a:ext uri="{FF2B5EF4-FFF2-40B4-BE49-F238E27FC236}">
              <a16:creationId xmlns:a16="http://schemas.microsoft.com/office/drawing/2014/main" id="{00000000-0008-0000-1200-000002000000}"/>
            </a:ext>
          </a:extLst>
        </xdr:cNvPr>
        <xdr:cNvSpPr/>
      </xdr:nvSpPr>
      <xdr:spPr bwMode="auto">
        <a:xfrm>
          <a:off x="242889" y="15506700"/>
          <a:ext cx="6936581" cy="2333626"/>
        </a:xfrm>
        <a:prstGeom prst="roundRect">
          <a:avLst/>
        </a:prstGeom>
        <a:solidFill>
          <a:srgbClr val="FFCCFF"/>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・「求職者支援訓練の選定方法」で評価の観点をご確認の上、ご記入ください。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書類」とは、ご記載いただいた「訓練科設定の背景・ねらい」の内容を記載するに至った根拠が記載できる資料や独自に行ったヒアリング調査の書類を指します。また、「労働局・地方自治体の要請等」の場合は、その要請文書等要請の事実が記載された書類となります（</a:t>
          </a:r>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必要に応じて機構から要請元に確認させていただく場合があります。</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・添付する書類がなく、機構はその根拠や客観性を確認できない場合は加点対象にはなりません。</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・記載した内容の出典と根拠や客観性を示す添付書類の該当部分に、マーカー等で線を引いてください。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・記載内容と直接の関連性がない書類の添付は控えてください。多量に書類が添付されていても、根拠や客観性を証明しないものは考慮されません。</a:t>
          </a:r>
          <a:endParaRPr kumimoji="1" lang="en-US" altLang="ja-JP" sz="1100">
            <a:solidFill>
              <a:sysClr val="windowText" lastClr="000000"/>
            </a:solidFill>
            <a:latin typeface="ＭＳ ゴシック" pitchFamily="49" charset="-128"/>
            <a:ea typeface="ＭＳ ゴシック" pitchFamily="49" charset="-128"/>
            <a:cs typeface="+mn-cs"/>
          </a:endParaRPr>
        </a:p>
      </xdr:txBody>
    </xdr:sp>
    <xdr:clientData/>
  </xdr:twoCellAnchor>
  <xdr:twoCellAnchor>
    <xdr:from>
      <xdr:col>15</xdr:col>
      <xdr:colOff>200025</xdr:colOff>
      <xdr:row>27</xdr:row>
      <xdr:rowOff>200025</xdr:rowOff>
    </xdr:from>
    <xdr:to>
      <xdr:col>17</xdr:col>
      <xdr:colOff>561975</xdr:colOff>
      <xdr:row>29</xdr:row>
      <xdr:rowOff>4481</xdr:rowOff>
    </xdr:to>
    <xdr:sp macro="" textlink="">
      <xdr:nvSpPr>
        <xdr:cNvPr id="3" name="正方形/長方形 2">
          <a:extLst>
            <a:ext uri="{FF2B5EF4-FFF2-40B4-BE49-F238E27FC236}">
              <a16:creationId xmlns:a16="http://schemas.microsoft.com/office/drawing/2014/main" id="{00000000-0008-0000-1200-000003000000}"/>
            </a:ext>
          </a:extLst>
        </xdr:cNvPr>
        <xdr:cNvSpPr/>
      </xdr:nvSpPr>
      <xdr:spPr bwMode="auto">
        <a:xfrm>
          <a:off x="5943600" y="12325350"/>
          <a:ext cx="1219200" cy="337856"/>
        </a:xfrm>
        <a:prstGeom prst="rect">
          <a:avLst/>
        </a:prstGeom>
        <a:solidFill>
          <a:schemeClr val="bg1"/>
        </a:solidFill>
        <a:ln w="25400" cap="flat" cmpd="dbl" algn="ctr">
          <a:solidFill>
            <a:srgbClr val="FF0000"/>
          </a:solidFill>
          <a:prstDash val="solid"/>
          <a:round/>
          <a:headEnd type="none" w="med" len="med"/>
          <a:tailEnd type="none" w="med" len="med"/>
        </a:ln>
        <a:effectLst>
          <a:outerShdw sx="1000" sy="1000" algn="ctr" rotWithShape="0">
            <a:srgbClr val="000000"/>
          </a:outerShdw>
        </a:effectLst>
      </xdr:spPr>
      <xdr:txBody>
        <a:bodyPr vertOverflow="clip" wrap="square" lIns="18288" tIns="0" rIns="0" bIns="0" rtlCol="0" anchor="ctr" upright="1"/>
        <a:lstStyle/>
        <a:p>
          <a:pPr algn="ctr"/>
          <a:r>
            <a:rPr kumimoji="1" lang="ja-JP" altLang="en-US" sz="1400" b="1">
              <a:solidFill>
                <a:srgbClr val="FF0000"/>
              </a:solidFill>
            </a:rPr>
            <a:t>記　入　例</a:t>
          </a:r>
        </a:p>
      </xdr:txBody>
    </xdr:sp>
    <xdr:clientData/>
  </xdr:twoCellAnchor>
  <xdr:twoCellAnchor>
    <xdr:from>
      <xdr:col>19</xdr:col>
      <xdr:colOff>0</xdr:colOff>
      <xdr:row>8</xdr:row>
      <xdr:rowOff>0</xdr:rowOff>
    </xdr:from>
    <xdr:to>
      <xdr:col>23</xdr:col>
      <xdr:colOff>69398</xdr:colOff>
      <xdr:row>11</xdr:row>
      <xdr:rowOff>532040</xdr:rowOff>
    </xdr:to>
    <xdr:grpSp>
      <xdr:nvGrpSpPr>
        <xdr:cNvPr id="4" name="グループ化 3">
          <a:extLst>
            <a:ext uri="{FF2B5EF4-FFF2-40B4-BE49-F238E27FC236}">
              <a16:creationId xmlns:a16="http://schemas.microsoft.com/office/drawing/2014/main" id="{00000000-0008-0000-1200-000004000000}"/>
            </a:ext>
          </a:extLst>
        </xdr:cNvPr>
        <xdr:cNvGrpSpPr/>
      </xdr:nvGrpSpPr>
      <xdr:grpSpPr>
        <a:xfrm>
          <a:off x="7943850" y="1876425"/>
          <a:ext cx="2812598" cy="1465490"/>
          <a:chOff x="11949545" y="3238499"/>
          <a:chExt cx="4139045" cy="2008909"/>
        </a:xfrm>
      </xdr:grpSpPr>
      <xdr:sp macro="" textlink="">
        <xdr:nvSpPr>
          <xdr:cNvPr id="5" name="正方形/長方形 4">
            <a:extLst>
              <a:ext uri="{FF2B5EF4-FFF2-40B4-BE49-F238E27FC236}">
                <a16:creationId xmlns:a16="http://schemas.microsoft.com/office/drawing/2014/main" id="{00000000-0008-0000-1200-000005000000}"/>
              </a:ext>
            </a:extLst>
          </xdr:cNvPr>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テキスト ボックス 5">
            <a:extLst>
              <a:ext uri="{FF2B5EF4-FFF2-40B4-BE49-F238E27FC236}">
                <a16:creationId xmlns:a16="http://schemas.microsoft.com/office/drawing/2014/main" id="{00000000-0008-0000-1200-000006000000}"/>
              </a:ext>
            </a:extLst>
          </xdr:cNvPr>
          <xdr:cNvSpPr txBox="1"/>
        </xdr:nvSpPr>
        <xdr:spPr>
          <a:xfrm>
            <a:off x="12765332" y="3349163"/>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7" name="正方形/長方形 6">
            <a:extLst>
              <a:ext uri="{FF2B5EF4-FFF2-40B4-BE49-F238E27FC236}">
                <a16:creationId xmlns:a16="http://schemas.microsoft.com/office/drawing/2014/main" id="{00000000-0008-0000-1200-000007000000}"/>
              </a:ext>
            </a:extLst>
          </xdr:cNvPr>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1200-000008000000}"/>
              </a:ext>
            </a:extLst>
          </xdr:cNvPr>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a:extLst>
              <a:ext uri="{FF2B5EF4-FFF2-40B4-BE49-F238E27FC236}">
                <a16:creationId xmlns:a16="http://schemas.microsoft.com/office/drawing/2014/main" id="{00000000-0008-0000-1200-000009000000}"/>
              </a:ext>
            </a:extLst>
          </xdr:cNvPr>
          <xdr:cNvSpPr txBox="1"/>
        </xdr:nvSpPr>
        <xdr:spPr>
          <a:xfrm>
            <a:off x="12782650" y="389126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10" name="正方形/長方形 9">
            <a:extLst>
              <a:ext uri="{FF2B5EF4-FFF2-40B4-BE49-F238E27FC236}">
                <a16:creationId xmlns:a16="http://schemas.microsoft.com/office/drawing/2014/main" id="{00000000-0008-0000-1200-00000A000000}"/>
              </a:ext>
            </a:extLst>
          </xdr:cNvPr>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テキスト ボックス 10">
            <a:extLst>
              <a:ext uri="{FF2B5EF4-FFF2-40B4-BE49-F238E27FC236}">
                <a16:creationId xmlns:a16="http://schemas.microsoft.com/office/drawing/2014/main" id="{00000000-0008-0000-1200-00000B000000}"/>
              </a:ext>
            </a:extLst>
          </xdr:cNvPr>
          <xdr:cNvSpPr txBox="1"/>
        </xdr:nvSpPr>
        <xdr:spPr>
          <a:xfrm>
            <a:off x="12796776" y="4459148"/>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：必要に応じて入力</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57150</xdr:colOff>
      <xdr:row>57</xdr:row>
      <xdr:rowOff>247650</xdr:rowOff>
    </xdr:from>
    <xdr:to>
      <xdr:col>20</xdr:col>
      <xdr:colOff>742951</xdr:colOff>
      <xdr:row>57</xdr:row>
      <xdr:rowOff>2400300</xdr:rowOff>
    </xdr:to>
    <xdr:sp macro="" textlink="">
      <xdr:nvSpPr>
        <xdr:cNvPr id="2" name="角丸四角形 1">
          <a:extLst>
            <a:ext uri="{FF2B5EF4-FFF2-40B4-BE49-F238E27FC236}">
              <a16:creationId xmlns:a16="http://schemas.microsoft.com/office/drawing/2014/main" id="{00000000-0008-0000-1300-000002000000}"/>
            </a:ext>
          </a:extLst>
        </xdr:cNvPr>
        <xdr:cNvSpPr/>
      </xdr:nvSpPr>
      <xdr:spPr bwMode="auto">
        <a:xfrm>
          <a:off x="57150" y="16230600"/>
          <a:ext cx="7315201" cy="2152650"/>
        </a:xfrm>
        <a:prstGeom prst="roundRect">
          <a:avLst/>
        </a:prstGeom>
        <a:solidFill>
          <a:srgbClr val="FFCCFF"/>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・「求職者支援訓練の選定方法」で評価の観点をご確認の上、ご記入ください。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書類」とは、ご記載いただいた「訓練科設定の背景・ねらい」の内容を記載するに至った根拠が記載できる資料や独自に行ったヒアリング調査の書類を指します。また、「労働局・地方自治体の要請等」の場合は、その要請文書等要請の事実が記載された書類となります（</a:t>
          </a:r>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必要に応じて機構から要請元に確認させていただく場合があります。</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・添付する書類がなく、機構はその根拠や客観性を確認できない場合は加点対象にはなりません。</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・記載した内容の出典と根拠や客観性を示す添付書類の該当部分に、マーカー等で線を引いてください。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・記載内容と直接の関連性がない書類の添付は控えてください。多量に書類が添付されていても、根拠や客観性を証明しないものは考慮されません。</a:t>
          </a:r>
          <a:endParaRPr kumimoji="1" lang="en-US" altLang="ja-JP" sz="1100">
            <a:solidFill>
              <a:sysClr val="windowText" lastClr="000000"/>
            </a:solidFill>
            <a:latin typeface="ＭＳ ゴシック" pitchFamily="49" charset="-128"/>
            <a:ea typeface="ＭＳ ゴシック" pitchFamily="49" charset="-128"/>
            <a:cs typeface="+mn-cs"/>
          </a:endParaRPr>
        </a:p>
      </xdr:txBody>
    </xdr:sp>
    <xdr:clientData/>
  </xdr:twoCellAnchor>
  <xdr:twoCellAnchor>
    <xdr:from>
      <xdr:col>19</xdr:col>
      <xdr:colOff>47625</xdr:colOff>
      <xdr:row>46</xdr:row>
      <xdr:rowOff>228600</xdr:rowOff>
    </xdr:from>
    <xdr:to>
      <xdr:col>20</xdr:col>
      <xdr:colOff>742950</xdr:colOff>
      <xdr:row>48</xdr:row>
      <xdr:rowOff>28575</xdr:rowOff>
    </xdr:to>
    <xdr:sp macro="" textlink="">
      <xdr:nvSpPr>
        <xdr:cNvPr id="3" name="正方形/長方形 2">
          <a:extLst>
            <a:ext uri="{FF2B5EF4-FFF2-40B4-BE49-F238E27FC236}">
              <a16:creationId xmlns:a16="http://schemas.microsoft.com/office/drawing/2014/main" id="{00000000-0008-0000-1300-000003000000}"/>
            </a:ext>
          </a:extLst>
        </xdr:cNvPr>
        <xdr:cNvSpPr/>
      </xdr:nvSpPr>
      <xdr:spPr bwMode="auto">
        <a:xfrm>
          <a:off x="6248400" y="13773150"/>
          <a:ext cx="1123950" cy="361950"/>
        </a:xfrm>
        <a:prstGeom prst="rect">
          <a:avLst/>
        </a:prstGeom>
        <a:solidFill>
          <a:schemeClr val="bg1"/>
        </a:solidFill>
        <a:ln w="25400" cap="flat" cmpd="dbl" algn="ctr">
          <a:solidFill>
            <a:srgbClr val="FF0000"/>
          </a:solidFill>
          <a:prstDash val="solid"/>
          <a:round/>
          <a:headEnd type="none" w="med" len="med"/>
          <a:tailEnd type="none" w="med" len="med"/>
        </a:ln>
        <a:effectLst>
          <a:outerShdw sx="1000" sy="1000" algn="ctr" rotWithShape="0">
            <a:srgbClr val="000000"/>
          </a:outerShdw>
        </a:effectLst>
      </xdr:spPr>
      <xdr:txBody>
        <a:bodyPr vertOverflow="clip" wrap="square" lIns="18288" tIns="0" rIns="0" bIns="0" rtlCol="0" anchor="ctr" upright="1"/>
        <a:lstStyle/>
        <a:p>
          <a:pPr algn="ctr"/>
          <a:r>
            <a:rPr kumimoji="1" lang="ja-JP" altLang="en-US" sz="1400" b="1">
              <a:solidFill>
                <a:srgbClr val="FF0000"/>
              </a:solidFill>
            </a:rPr>
            <a:t>記　入　例</a:t>
          </a:r>
        </a:p>
      </xdr:txBody>
    </xdr:sp>
    <xdr:clientData/>
  </xdr:twoCellAnchor>
  <xdr:twoCellAnchor>
    <xdr:from>
      <xdr:col>22</xdr:col>
      <xdr:colOff>0</xdr:colOff>
      <xdr:row>10</xdr:row>
      <xdr:rowOff>0</xdr:rowOff>
    </xdr:from>
    <xdr:to>
      <xdr:col>26</xdr:col>
      <xdr:colOff>56591</xdr:colOff>
      <xdr:row>11</xdr:row>
      <xdr:rowOff>1076325</xdr:rowOff>
    </xdr:to>
    <xdr:grpSp>
      <xdr:nvGrpSpPr>
        <xdr:cNvPr id="12" name="グループ化 11">
          <a:extLst>
            <a:ext uri="{FF2B5EF4-FFF2-40B4-BE49-F238E27FC236}">
              <a16:creationId xmlns:a16="http://schemas.microsoft.com/office/drawing/2014/main" id="{00000000-0008-0000-1300-00000C000000}"/>
            </a:ext>
          </a:extLst>
        </xdr:cNvPr>
        <xdr:cNvGrpSpPr/>
      </xdr:nvGrpSpPr>
      <xdr:grpSpPr>
        <a:xfrm>
          <a:off x="8023412" y="2129118"/>
          <a:ext cx="2790826" cy="1457325"/>
          <a:chOff x="11949545" y="3238499"/>
          <a:chExt cx="4139045" cy="2008909"/>
        </a:xfrm>
      </xdr:grpSpPr>
      <xdr:sp macro="" textlink="">
        <xdr:nvSpPr>
          <xdr:cNvPr id="13" name="正方形/長方形 12">
            <a:extLst>
              <a:ext uri="{FF2B5EF4-FFF2-40B4-BE49-F238E27FC236}">
                <a16:creationId xmlns:a16="http://schemas.microsoft.com/office/drawing/2014/main" id="{00000000-0008-0000-1300-00000D000000}"/>
              </a:ext>
            </a:extLst>
          </xdr:cNvPr>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テキスト ボックス 13">
            <a:extLst>
              <a:ext uri="{FF2B5EF4-FFF2-40B4-BE49-F238E27FC236}">
                <a16:creationId xmlns:a16="http://schemas.microsoft.com/office/drawing/2014/main" id="{00000000-0008-0000-1300-00000E000000}"/>
              </a:ext>
            </a:extLst>
          </xdr:cNvPr>
          <xdr:cNvSpPr txBox="1"/>
        </xdr:nvSpPr>
        <xdr:spPr>
          <a:xfrm>
            <a:off x="12765332" y="3349163"/>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15" name="正方形/長方形 14">
            <a:extLst>
              <a:ext uri="{FF2B5EF4-FFF2-40B4-BE49-F238E27FC236}">
                <a16:creationId xmlns:a16="http://schemas.microsoft.com/office/drawing/2014/main" id="{00000000-0008-0000-1300-00000F000000}"/>
              </a:ext>
            </a:extLst>
          </xdr:cNvPr>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6" name="正方形/長方形 15">
            <a:extLst>
              <a:ext uri="{FF2B5EF4-FFF2-40B4-BE49-F238E27FC236}">
                <a16:creationId xmlns:a16="http://schemas.microsoft.com/office/drawing/2014/main" id="{00000000-0008-0000-1300-000010000000}"/>
              </a:ext>
            </a:extLst>
          </xdr:cNvPr>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テキスト ボックス 16">
            <a:extLst>
              <a:ext uri="{FF2B5EF4-FFF2-40B4-BE49-F238E27FC236}">
                <a16:creationId xmlns:a16="http://schemas.microsoft.com/office/drawing/2014/main" id="{00000000-0008-0000-1300-000011000000}"/>
              </a:ext>
            </a:extLst>
          </xdr:cNvPr>
          <xdr:cNvSpPr txBox="1"/>
        </xdr:nvSpPr>
        <xdr:spPr>
          <a:xfrm>
            <a:off x="12782650" y="389126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18" name="正方形/長方形 17">
            <a:extLst>
              <a:ext uri="{FF2B5EF4-FFF2-40B4-BE49-F238E27FC236}">
                <a16:creationId xmlns:a16="http://schemas.microsoft.com/office/drawing/2014/main" id="{00000000-0008-0000-1300-000012000000}"/>
              </a:ext>
            </a:extLst>
          </xdr:cNvPr>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9" name="テキスト ボックス 18">
            <a:extLst>
              <a:ext uri="{FF2B5EF4-FFF2-40B4-BE49-F238E27FC236}">
                <a16:creationId xmlns:a16="http://schemas.microsoft.com/office/drawing/2014/main" id="{00000000-0008-0000-1300-000013000000}"/>
              </a:ext>
            </a:extLst>
          </xdr:cNvPr>
          <xdr:cNvSpPr txBox="1"/>
        </xdr:nvSpPr>
        <xdr:spPr>
          <a:xfrm>
            <a:off x="12796776" y="4459148"/>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：必要に応じて入力</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9</xdr:col>
      <xdr:colOff>0</xdr:colOff>
      <xdr:row>7</xdr:row>
      <xdr:rowOff>0</xdr:rowOff>
    </xdr:from>
    <xdr:to>
      <xdr:col>13</xdr:col>
      <xdr:colOff>39159</xdr:colOff>
      <xdr:row>11</xdr:row>
      <xdr:rowOff>282575</xdr:rowOff>
    </xdr:to>
    <xdr:grpSp>
      <xdr:nvGrpSpPr>
        <xdr:cNvPr id="2" name="グループ化 1">
          <a:extLst>
            <a:ext uri="{FF2B5EF4-FFF2-40B4-BE49-F238E27FC236}">
              <a16:creationId xmlns:a16="http://schemas.microsoft.com/office/drawing/2014/main" id="{00000000-0008-0000-1400-000002000000}"/>
            </a:ext>
          </a:extLst>
        </xdr:cNvPr>
        <xdr:cNvGrpSpPr/>
      </xdr:nvGrpSpPr>
      <xdr:grpSpPr>
        <a:xfrm>
          <a:off x="9556750" y="2233083"/>
          <a:ext cx="2790826" cy="1457325"/>
          <a:chOff x="11949545" y="3238499"/>
          <a:chExt cx="4139045" cy="2008909"/>
        </a:xfrm>
      </xdr:grpSpPr>
      <xdr:sp macro="" textlink="">
        <xdr:nvSpPr>
          <xdr:cNvPr id="3" name="正方形/長方形 2">
            <a:extLst>
              <a:ext uri="{FF2B5EF4-FFF2-40B4-BE49-F238E27FC236}">
                <a16:creationId xmlns:a16="http://schemas.microsoft.com/office/drawing/2014/main" id="{00000000-0008-0000-1400-000003000000}"/>
              </a:ext>
            </a:extLst>
          </xdr:cNvPr>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a:extLst>
              <a:ext uri="{FF2B5EF4-FFF2-40B4-BE49-F238E27FC236}">
                <a16:creationId xmlns:a16="http://schemas.microsoft.com/office/drawing/2014/main" id="{00000000-0008-0000-1400-000004000000}"/>
              </a:ext>
            </a:extLst>
          </xdr:cNvPr>
          <xdr:cNvSpPr txBox="1"/>
        </xdr:nvSpPr>
        <xdr:spPr>
          <a:xfrm>
            <a:off x="12765332" y="3349163"/>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5" name="正方形/長方形 4">
            <a:extLst>
              <a:ext uri="{FF2B5EF4-FFF2-40B4-BE49-F238E27FC236}">
                <a16:creationId xmlns:a16="http://schemas.microsoft.com/office/drawing/2014/main" id="{00000000-0008-0000-1400-000005000000}"/>
              </a:ext>
            </a:extLst>
          </xdr:cNvPr>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1400-000006000000}"/>
              </a:ext>
            </a:extLst>
          </xdr:cNvPr>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a:extLst>
              <a:ext uri="{FF2B5EF4-FFF2-40B4-BE49-F238E27FC236}">
                <a16:creationId xmlns:a16="http://schemas.microsoft.com/office/drawing/2014/main" id="{00000000-0008-0000-1400-000007000000}"/>
              </a:ext>
            </a:extLst>
          </xdr:cNvPr>
          <xdr:cNvSpPr txBox="1"/>
        </xdr:nvSpPr>
        <xdr:spPr>
          <a:xfrm>
            <a:off x="12782650" y="389126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8" name="正方形/長方形 7">
            <a:extLst>
              <a:ext uri="{FF2B5EF4-FFF2-40B4-BE49-F238E27FC236}">
                <a16:creationId xmlns:a16="http://schemas.microsoft.com/office/drawing/2014/main" id="{00000000-0008-0000-1400-000008000000}"/>
              </a:ext>
            </a:extLst>
          </xdr:cNvPr>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a:extLst>
              <a:ext uri="{FF2B5EF4-FFF2-40B4-BE49-F238E27FC236}">
                <a16:creationId xmlns:a16="http://schemas.microsoft.com/office/drawing/2014/main" id="{00000000-0008-0000-1400-000009000000}"/>
              </a:ext>
            </a:extLst>
          </xdr:cNvPr>
          <xdr:cNvSpPr txBox="1"/>
        </xdr:nvSpPr>
        <xdr:spPr>
          <a:xfrm>
            <a:off x="12796776" y="4459148"/>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：必要に応じて入力</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31</xdr:col>
      <xdr:colOff>0</xdr:colOff>
      <xdr:row>9</xdr:row>
      <xdr:rowOff>0</xdr:rowOff>
    </xdr:from>
    <xdr:to>
      <xdr:col>35</xdr:col>
      <xdr:colOff>69397</xdr:colOff>
      <xdr:row>14</xdr:row>
      <xdr:rowOff>205468</xdr:rowOff>
    </xdr:to>
    <xdr:grpSp>
      <xdr:nvGrpSpPr>
        <xdr:cNvPr id="2" name="グループ化 1">
          <a:extLst>
            <a:ext uri="{FF2B5EF4-FFF2-40B4-BE49-F238E27FC236}">
              <a16:creationId xmlns:a16="http://schemas.microsoft.com/office/drawing/2014/main" id="{00000000-0008-0000-1500-000002000000}"/>
            </a:ext>
          </a:extLst>
        </xdr:cNvPr>
        <xdr:cNvGrpSpPr/>
      </xdr:nvGrpSpPr>
      <xdr:grpSpPr>
        <a:xfrm>
          <a:off x="15369886" y="3276023"/>
          <a:ext cx="2840306" cy="1446604"/>
          <a:chOff x="11949545" y="3238499"/>
          <a:chExt cx="4139045" cy="2008909"/>
        </a:xfrm>
      </xdr:grpSpPr>
      <xdr:sp macro="" textlink="">
        <xdr:nvSpPr>
          <xdr:cNvPr id="3" name="正方形/長方形 2">
            <a:extLst>
              <a:ext uri="{FF2B5EF4-FFF2-40B4-BE49-F238E27FC236}">
                <a16:creationId xmlns:a16="http://schemas.microsoft.com/office/drawing/2014/main" id="{00000000-0008-0000-1500-000003000000}"/>
              </a:ext>
            </a:extLst>
          </xdr:cNvPr>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a:extLst>
              <a:ext uri="{FF2B5EF4-FFF2-40B4-BE49-F238E27FC236}">
                <a16:creationId xmlns:a16="http://schemas.microsoft.com/office/drawing/2014/main" id="{00000000-0008-0000-1500-000004000000}"/>
              </a:ext>
            </a:extLst>
          </xdr:cNvPr>
          <xdr:cNvSpPr txBox="1"/>
        </xdr:nvSpPr>
        <xdr:spPr>
          <a:xfrm>
            <a:off x="12765332" y="3349163"/>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5" name="正方形/長方形 4">
            <a:extLst>
              <a:ext uri="{FF2B5EF4-FFF2-40B4-BE49-F238E27FC236}">
                <a16:creationId xmlns:a16="http://schemas.microsoft.com/office/drawing/2014/main" id="{00000000-0008-0000-1500-000005000000}"/>
              </a:ext>
            </a:extLst>
          </xdr:cNvPr>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1500-000006000000}"/>
              </a:ext>
            </a:extLst>
          </xdr:cNvPr>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a:extLst>
              <a:ext uri="{FF2B5EF4-FFF2-40B4-BE49-F238E27FC236}">
                <a16:creationId xmlns:a16="http://schemas.microsoft.com/office/drawing/2014/main" id="{00000000-0008-0000-1500-000007000000}"/>
              </a:ext>
            </a:extLst>
          </xdr:cNvPr>
          <xdr:cNvSpPr txBox="1"/>
        </xdr:nvSpPr>
        <xdr:spPr>
          <a:xfrm>
            <a:off x="12782650" y="389126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8" name="正方形/長方形 7">
            <a:extLst>
              <a:ext uri="{FF2B5EF4-FFF2-40B4-BE49-F238E27FC236}">
                <a16:creationId xmlns:a16="http://schemas.microsoft.com/office/drawing/2014/main" id="{00000000-0008-0000-1500-000008000000}"/>
              </a:ext>
            </a:extLst>
          </xdr:cNvPr>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a:extLst>
              <a:ext uri="{FF2B5EF4-FFF2-40B4-BE49-F238E27FC236}">
                <a16:creationId xmlns:a16="http://schemas.microsoft.com/office/drawing/2014/main" id="{00000000-0008-0000-1500-000009000000}"/>
              </a:ext>
            </a:extLst>
          </xdr:cNvPr>
          <xdr:cNvSpPr txBox="1"/>
        </xdr:nvSpPr>
        <xdr:spPr>
          <a:xfrm>
            <a:off x="12796776" y="4459148"/>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：必要に応じて入力</a:t>
            </a:r>
          </a:p>
        </xdr:txBody>
      </xdr:sp>
    </xdr:grpSp>
    <xdr:clientData/>
  </xdr:twoCellAnchor>
</xdr:wsDr>
</file>

<file path=xl/drawings/drawing19.xml><?xml version="1.0" encoding="utf-8"?>
<xdr:wsDr xmlns:xdr="http://schemas.openxmlformats.org/drawingml/2006/spreadsheetDrawing" xmlns:a="http://schemas.openxmlformats.org/drawingml/2006/main">
  <xdr:oneCellAnchor>
    <xdr:from>
      <xdr:col>2</xdr:col>
      <xdr:colOff>222250</xdr:colOff>
      <xdr:row>1</xdr:row>
      <xdr:rowOff>0</xdr:rowOff>
    </xdr:from>
    <xdr:ext cx="7492066" cy="1283685"/>
    <xdr:sp macro="" textlink="">
      <xdr:nvSpPr>
        <xdr:cNvPr id="2" name="正方形/長方形 1">
          <a:extLst>
            <a:ext uri="{FF2B5EF4-FFF2-40B4-BE49-F238E27FC236}">
              <a16:creationId xmlns:a16="http://schemas.microsoft.com/office/drawing/2014/main" id="{00000000-0008-0000-1600-000002000000}"/>
            </a:ext>
          </a:extLst>
        </xdr:cNvPr>
        <xdr:cNvSpPr/>
      </xdr:nvSpPr>
      <xdr:spPr bwMode="auto">
        <a:xfrm>
          <a:off x="7937500" y="180975"/>
          <a:ext cx="7492066" cy="1283685"/>
        </a:xfrm>
        <a:prstGeom prst="rect">
          <a:avLst/>
        </a:prstGeom>
        <a:ln>
          <a:headEnd type="none" w="med" len="med"/>
          <a:tailEnd type="none" w="med" len="med"/>
        </a:ln>
      </xdr:spPr>
      <xdr:style>
        <a:lnRef idx="1">
          <a:schemeClr val="accent5"/>
        </a:lnRef>
        <a:fillRef idx="2">
          <a:schemeClr val="accent5"/>
        </a:fillRef>
        <a:effectRef idx="1">
          <a:schemeClr val="accent5"/>
        </a:effectRef>
        <a:fontRef idx="minor">
          <a:schemeClr val="dk1"/>
        </a:fontRef>
      </xdr:style>
      <xdr:txBody>
        <a:bodyPr vertOverflow="clip" wrap="square" lIns="18288" tIns="0" rIns="0" bIns="0" rtlCol="0" anchor="t" upright="1">
          <a:spAutoFit/>
        </a:bodyPr>
        <a:lstStyle/>
        <a:p>
          <a:pPr algn="l"/>
          <a:r>
            <a:rPr lang="ja-JP" altLang="en-US" sz="1100">
              <a:solidFill>
                <a:schemeClr val="dk1"/>
              </a:solidFill>
              <a:latin typeface="+mn-ea"/>
              <a:ea typeface="+mn-ea"/>
              <a:cs typeface="+mn-cs"/>
            </a:rPr>
            <a:t>赤反転された</a:t>
          </a:r>
          <a:r>
            <a:rPr lang="ja-JP" altLang="ja-JP" sz="1100">
              <a:solidFill>
                <a:schemeClr val="dk1"/>
              </a:solidFill>
              <a:latin typeface="+mn-ea"/>
              <a:ea typeface="+mn-ea"/>
              <a:cs typeface="+mn-cs"/>
            </a:rPr>
            <a:t>セルには半角カンマ</a:t>
          </a:r>
          <a:r>
            <a:rPr lang="ja-JP" altLang="en-US" sz="1100">
              <a:solidFill>
                <a:schemeClr val="dk1"/>
              </a:solidFill>
              <a:latin typeface="+mn-ea"/>
              <a:ea typeface="+mn-ea"/>
              <a:cs typeface="+mn-cs"/>
            </a:rPr>
            <a:t>（</a:t>
          </a:r>
          <a:r>
            <a:rPr lang="en-US" altLang="ja-JP" sz="1100">
              <a:solidFill>
                <a:schemeClr val="dk1"/>
              </a:solidFill>
              <a:latin typeface="+mn-ea"/>
              <a:ea typeface="+mn-ea"/>
              <a:cs typeface="+mn-cs"/>
            </a:rPr>
            <a:t>,</a:t>
          </a:r>
          <a:r>
            <a:rPr lang="ja-JP" altLang="en-US" sz="1100">
              <a:solidFill>
                <a:schemeClr val="dk1"/>
              </a:solidFill>
              <a:latin typeface="+mn-ea"/>
              <a:ea typeface="+mn-ea"/>
              <a:cs typeface="+mn-cs"/>
            </a:rPr>
            <a:t>）またはダブルクォーテーション（</a:t>
          </a:r>
          <a:r>
            <a:rPr lang="en-US" altLang="ja-JP" sz="1100">
              <a:solidFill>
                <a:schemeClr val="dk1"/>
              </a:solidFill>
              <a:latin typeface="+mn-ea"/>
              <a:ea typeface="+mn-ea"/>
              <a:cs typeface="+mn-cs"/>
            </a:rPr>
            <a:t>"</a:t>
          </a:r>
          <a:r>
            <a:rPr lang="ja-JP" altLang="en-US" sz="1100">
              <a:solidFill>
                <a:schemeClr val="dk1"/>
              </a:solidFill>
              <a:latin typeface="+mn-ea"/>
              <a:ea typeface="+mn-ea"/>
              <a:cs typeface="+mn-cs"/>
            </a:rPr>
            <a:t>）</a:t>
          </a:r>
          <a:r>
            <a:rPr lang="ja-JP" altLang="ja-JP" sz="1100">
              <a:solidFill>
                <a:schemeClr val="dk1"/>
              </a:solidFill>
              <a:latin typeface="+mn-ea"/>
              <a:ea typeface="+mn-ea"/>
              <a:cs typeface="+mn-cs"/>
            </a:rPr>
            <a:t>が含まれています。</a:t>
          </a:r>
        </a:p>
        <a:p>
          <a:pPr algn="l"/>
          <a:r>
            <a:rPr lang="ja-JP" altLang="ja-JP" sz="1100">
              <a:solidFill>
                <a:schemeClr val="dk1"/>
              </a:solidFill>
              <a:latin typeface="+mn-ea"/>
              <a:ea typeface="+mn-ea"/>
              <a:cs typeface="+mn-cs"/>
            </a:rPr>
            <a:t>対象の項目は</a:t>
          </a:r>
          <a:r>
            <a:rPr lang="en-US" altLang="ja-JP" sz="1100">
              <a:solidFill>
                <a:schemeClr val="dk1"/>
              </a:solidFill>
              <a:latin typeface="+mn-ea"/>
              <a:ea typeface="+mn-ea"/>
              <a:cs typeface="+mn-cs"/>
            </a:rPr>
            <a:t>CSV</a:t>
          </a:r>
          <a:r>
            <a:rPr lang="ja-JP" altLang="ja-JP" sz="1100">
              <a:solidFill>
                <a:schemeClr val="dk1"/>
              </a:solidFill>
              <a:latin typeface="+mn-ea"/>
              <a:ea typeface="+mn-ea"/>
              <a:cs typeface="+mn-cs"/>
            </a:rPr>
            <a:t>読込みできません。</a:t>
          </a:r>
        </a:p>
        <a:p>
          <a:pPr algn="l"/>
          <a:r>
            <a:rPr lang="ja-JP" altLang="ja-JP" sz="1100">
              <a:solidFill>
                <a:schemeClr val="dk1"/>
              </a:solidFill>
              <a:latin typeface="+mn-ea"/>
              <a:ea typeface="+mn-ea"/>
              <a:cs typeface="+mn-cs"/>
            </a:rPr>
            <a:t>半角カンマ（</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）またはダブルクォーテーション（</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）を除いて</a:t>
          </a:r>
          <a:r>
            <a:rPr lang="en-US" altLang="ja-JP" sz="1100">
              <a:solidFill>
                <a:schemeClr val="dk1"/>
              </a:solidFill>
              <a:latin typeface="+mn-ea"/>
              <a:ea typeface="+mn-ea"/>
              <a:cs typeface="+mn-cs"/>
            </a:rPr>
            <a:t>CSV</a:t>
          </a:r>
          <a:r>
            <a:rPr lang="ja-JP" altLang="ja-JP" sz="1100">
              <a:solidFill>
                <a:schemeClr val="dk1"/>
              </a:solidFill>
              <a:latin typeface="+mn-ea"/>
              <a:ea typeface="+mn-ea"/>
              <a:cs typeface="+mn-cs"/>
            </a:rPr>
            <a:t>ファイルを作成してください。</a:t>
          </a:r>
        </a:p>
        <a:p>
          <a:pPr algn="l"/>
          <a:r>
            <a:rPr lang="en-US" altLang="ja-JP" sz="1100">
              <a:solidFill>
                <a:schemeClr val="dk1"/>
              </a:solidFill>
              <a:latin typeface="+mn-ea"/>
              <a:ea typeface="+mn-ea"/>
              <a:cs typeface="+mn-cs"/>
            </a:rPr>
            <a:t> </a:t>
          </a:r>
          <a:endParaRPr lang="ja-JP" altLang="ja-JP" sz="1100">
            <a:solidFill>
              <a:schemeClr val="dk1"/>
            </a:solidFill>
            <a:latin typeface="+mn-ea"/>
            <a:ea typeface="+mn-ea"/>
            <a:cs typeface="+mn-cs"/>
          </a:endParaRPr>
        </a:p>
        <a:p>
          <a:pPr algn="l"/>
          <a:r>
            <a:rPr lang="ja-JP" altLang="ja-JP" sz="1100">
              <a:solidFill>
                <a:schemeClr val="dk1"/>
              </a:solidFill>
              <a:latin typeface="+mn-ea"/>
              <a:ea typeface="+mn-ea"/>
              <a:cs typeface="+mn-cs"/>
            </a:rPr>
            <a:t>※連絡先メールアドレスで半角カンマ（</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）またはダブルクォーテーション（</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）を入力する必要がある場合は、</a:t>
          </a:r>
        </a:p>
        <a:p>
          <a:pPr algn="l"/>
          <a:r>
            <a:rPr lang="ja-JP" altLang="ja-JP" sz="1100">
              <a:solidFill>
                <a:schemeClr val="dk1"/>
              </a:solidFill>
              <a:latin typeface="+mn-ea"/>
              <a:ea typeface="+mn-ea"/>
              <a:cs typeface="+mn-cs"/>
            </a:rPr>
            <a:t>　訓練コース情報入力</a:t>
          </a:r>
          <a:r>
            <a:rPr lang="ja-JP" altLang="en-US" sz="1100">
              <a:solidFill>
                <a:schemeClr val="dk1"/>
              </a:solidFill>
              <a:latin typeface="+mn-ea"/>
              <a:ea typeface="+mn-ea"/>
              <a:cs typeface="+mn-cs"/>
            </a:rPr>
            <a:t>画面</a:t>
          </a:r>
          <a:r>
            <a:rPr lang="ja-JP" altLang="ja-JP" sz="1100">
              <a:solidFill>
                <a:schemeClr val="dk1"/>
              </a:solidFill>
              <a:latin typeface="+mn-ea"/>
              <a:ea typeface="+mn-ea"/>
              <a:cs typeface="+mn-cs"/>
            </a:rPr>
            <a:t>から打鍵入力してください。</a:t>
          </a:r>
        </a:p>
        <a:p>
          <a:pPr algn="l"/>
          <a:endParaRPr kumimoji="1" lang="ja-JP" altLang="en-US" sz="1100">
            <a:latin typeface="+mn-ea"/>
            <a:ea typeface="+mn-ea"/>
          </a:endParaRPr>
        </a:p>
      </xdr:txBody>
    </xdr:sp>
    <xdr:clientData fPrintsWithSheet="0"/>
  </xdr:oneCellAnchor>
</xdr:wsDr>
</file>

<file path=xl/drawings/drawing2.xml><?xml version="1.0" encoding="utf-8"?>
<xdr:wsDr xmlns:xdr="http://schemas.openxmlformats.org/drawingml/2006/spreadsheetDrawing" xmlns:a="http://schemas.openxmlformats.org/drawingml/2006/main">
  <xdr:twoCellAnchor>
    <xdr:from>
      <xdr:col>19</xdr:col>
      <xdr:colOff>620568</xdr:colOff>
      <xdr:row>7</xdr:row>
      <xdr:rowOff>158750</xdr:rowOff>
    </xdr:from>
    <xdr:to>
      <xdr:col>24</xdr:col>
      <xdr:colOff>304366</xdr:colOff>
      <xdr:row>13</xdr:row>
      <xdr:rowOff>26306</xdr:rowOff>
    </xdr:to>
    <xdr:grpSp>
      <xdr:nvGrpSpPr>
        <xdr:cNvPr id="2" name="グループ化 1">
          <a:extLst>
            <a:ext uri="{FF2B5EF4-FFF2-40B4-BE49-F238E27FC236}">
              <a16:creationId xmlns:a16="http://schemas.microsoft.com/office/drawing/2014/main" id="{00000000-0008-0000-0100-000002000000}"/>
            </a:ext>
          </a:extLst>
        </xdr:cNvPr>
        <xdr:cNvGrpSpPr/>
      </xdr:nvGrpSpPr>
      <xdr:grpSpPr>
        <a:xfrm>
          <a:off x="12272818" y="2079625"/>
          <a:ext cx="3096923" cy="1613806"/>
          <a:chOff x="11949545" y="3238499"/>
          <a:chExt cx="4139045" cy="2008909"/>
        </a:xfrm>
      </xdr:grpSpPr>
      <xdr:sp macro="" textlink="">
        <xdr:nvSpPr>
          <xdr:cNvPr id="3" name="正方形/長方形 2">
            <a:extLst>
              <a:ext uri="{FF2B5EF4-FFF2-40B4-BE49-F238E27FC236}">
                <a16:creationId xmlns:a16="http://schemas.microsoft.com/office/drawing/2014/main" id="{00000000-0008-0000-0100-000003000000}"/>
              </a:ext>
            </a:extLst>
          </xdr:cNvPr>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a:extLst>
              <a:ext uri="{FF2B5EF4-FFF2-40B4-BE49-F238E27FC236}">
                <a16:creationId xmlns:a16="http://schemas.microsoft.com/office/drawing/2014/main" id="{00000000-0008-0000-0100-000005000000}"/>
              </a:ext>
            </a:extLst>
          </xdr:cNvPr>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a:extLst>
              <a:ext uri="{FF2B5EF4-FFF2-40B4-BE49-F238E27FC236}">
                <a16:creationId xmlns:a16="http://schemas.microsoft.com/office/drawing/2014/main" id="{00000000-0008-0000-0100-000007000000}"/>
              </a:ext>
            </a:extLst>
          </xdr:cNvPr>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a:extLst>
              <a:ext uri="{FF2B5EF4-FFF2-40B4-BE49-F238E27FC236}">
                <a16:creationId xmlns:a16="http://schemas.microsoft.com/office/drawing/2014/main" id="{00000000-0008-0000-0100-000008000000}"/>
              </a:ext>
            </a:extLst>
          </xdr:cNvPr>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a:extLst>
              <a:ext uri="{FF2B5EF4-FFF2-40B4-BE49-F238E27FC236}">
                <a16:creationId xmlns:a16="http://schemas.microsoft.com/office/drawing/2014/main" id="{00000000-0008-0000-0100-000009000000}"/>
              </a:ext>
            </a:extLst>
          </xdr:cNvPr>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26</xdr:col>
      <xdr:colOff>0</xdr:colOff>
      <xdr:row>6</xdr:row>
      <xdr:rowOff>0</xdr:rowOff>
    </xdr:from>
    <xdr:to>
      <xdr:col>30</xdr:col>
      <xdr:colOff>416934</xdr:colOff>
      <xdr:row>10</xdr:row>
      <xdr:rowOff>172067</xdr:rowOff>
    </xdr:to>
    <xdr:grpSp>
      <xdr:nvGrpSpPr>
        <xdr:cNvPr id="10" name="グループ化 9">
          <a:extLst>
            <a:ext uri="{FF2B5EF4-FFF2-40B4-BE49-F238E27FC236}">
              <a16:creationId xmlns:a16="http://schemas.microsoft.com/office/drawing/2014/main" id="{00000000-0008-0000-0300-00000A000000}"/>
            </a:ext>
          </a:extLst>
        </xdr:cNvPr>
        <xdr:cNvGrpSpPr/>
      </xdr:nvGrpSpPr>
      <xdr:grpSpPr>
        <a:xfrm>
          <a:off x="14804571" y="2027464"/>
          <a:ext cx="3138363" cy="1573603"/>
          <a:chOff x="11949545" y="3238499"/>
          <a:chExt cx="4139045" cy="2008909"/>
        </a:xfrm>
      </xdr:grpSpPr>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テキスト ボックス 11">
            <a:extLst>
              <a:ext uri="{FF2B5EF4-FFF2-40B4-BE49-F238E27FC236}">
                <a16:creationId xmlns:a16="http://schemas.microsoft.com/office/drawing/2014/main" id="{00000000-0008-0000-0300-00000C000000}"/>
              </a:ext>
            </a:extLst>
          </xdr:cNvPr>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テキスト ボックス 14">
            <a:extLst>
              <a:ext uri="{FF2B5EF4-FFF2-40B4-BE49-F238E27FC236}">
                <a16:creationId xmlns:a16="http://schemas.microsoft.com/office/drawing/2014/main" id="{00000000-0008-0000-0300-00000F000000}"/>
              </a:ext>
            </a:extLst>
          </xdr:cNvPr>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テキスト ボックス 16">
            <a:extLst>
              <a:ext uri="{FF2B5EF4-FFF2-40B4-BE49-F238E27FC236}">
                <a16:creationId xmlns:a16="http://schemas.microsoft.com/office/drawing/2014/main" id="{00000000-0008-0000-0300-000011000000}"/>
              </a:ext>
            </a:extLst>
          </xdr:cNvPr>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38100</xdr:colOff>
      <xdr:row>47</xdr:row>
      <xdr:rowOff>114300</xdr:rowOff>
    </xdr:from>
    <xdr:to>
      <xdr:col>12</xdr:col>
      <xdr:colOff>123825</xdr:colOff>
      <xdr:row>48</xdr:row>
      <xdr:rowOff>85725</xdr:rowOff>
    </xdr:to>
    <xdr:sp macro="" textlink="">
      <xdr:nvSpPr>
        <xdr:cNvPr id="2" name="Text Box 1">
          <a:extLst>
            <a:ext uri="{FF2B5EF4-FFF2-40B4-BE49-F238E27FC236}">
              <a16:creationId xmlns:a16="http://schemas.microsoft.com/office/drawing/2014/main" id="{00000000-0008-0000-0400-000002000000}"/>
            </a:ext>
          </a:extLst>
        </xdr:cNvPr>
        <xdr:cNvSpPr txBox="1">
          <a:spLocks noChangeArrowheads="1"/>
        </xdr:cNvSpPr>
      </xdr:nvSpPr>
      <xdr:spPr bwMode="auto">
        <a:xfrm>
          <a:off x="6362700" y="12601575"/>
          <a:ext cx="85725" cy="219075"/>
        </a:xfrm>
        <a:prstGeom prst="rect">
          <a:avLst/>
        </a:prstGeom>
        <a:noFill/>
        <a:ln w="9525">
          <a:noFill/>
          <a:miter lim="800000"/>
          <a:headEnd/>
          <a:tailEnd/>
        </a:ln>
      </xdr:spPr>
    </xdr:sp>
    <xdr:clientData/>
  </xdr:twoCellAnchor>
  <xdr:twoCellAnchor editAs="oneCell">
    <xdr:from>
      <xdr:col>12</xdr:col>
      <xdr:colOff>38100</xdr:colOff>
      <xdr:row>49</xdr:row>
      <xdr:rowOff>114300</xdr:rowOff>
    </xdr:from>
    <xdr:to>
      <xdr:col>12</xdr:col>
      <xdr:colOff>123825</xdr:colOff>
      <xdr:row>50</xdr:row>
      <xdr:rowOff>85726</xdr:rowOff>
    </xdr:to>
    <xdr:sp macro="" textlink="">
      <xdr:nvSpPr>
        <xdr:cNvPr id="3" name="Text Box 1">
          <a:extLst>
            <a:ext uri="{FF2B5EF4-FFF2-40B4-BE49-F238E27FC236}">
              <a16:creationId xmlns:a16="http://schemas.microsoft.com/office/drawing/2014/main" id="{00000000-0008-0000-0400-000003000000}"/>
            </a:ext>
          </a:extLst>
        </xdr:cNvPr>
        <xdr:cNvSpPr txBox="1">
          <a:spLocks noChangeArrowheads="1"/>
        </xdr:cNvSpPr>
      </xdr:nvSpPr>
      <xdr:spPr bwMode="auto">
        <a:xfrm>
          <a:off x="6362700" y="13096875"/>
          <a:ext cx="85725" cy="219075"/>
        </a:xfrm>
        <a:prstGeom prst="rect">
          <a:avLst/>
        </a:prstGeom>
        <a:noFill/>
        <a:ln w="9525">
          <a:noFill/>
          <a:miter lim="800000"/>
          <a:headEnd/>
          <a:tailEnd/>
        </a:ln>
      </xdr:spPr>
    </xdr:sp>
    <xdr:clientData/>
  </xdr:twoCellAnchor>
  <xdr:twoCellAnchor editAs="oneCell">
    <xdr:from>
      <xdr:col>12</xdr:col>
      <xdr:colOff>38100</xdr:colOff>
      <xdr:row>49</xdr:row>
      <xdr:rowOff>114300</xdr:rowOff>
    </xdr:from>
    <xdr:to>
      <xdr:col>12</xdr:col>
      <xdr:colOff>123825</xdr:colOff>
      <xdr:row>50</xdr:row>
      <xdr:rowOff>85726</xdr:rowOff>
    </xdr:to>
    <xdr:sp macro="" textlink="">
      <xdr:nvSpPr>
        <xdr:cNvPr id="4" name="Text Box 1">
          <a:extLst>
            <a:ext uri="{FF2B5EF4-FFF2-40B4-BE49-F238E27FC236}">
              <a16:creationId xmlns:a16="http://schemas.microsoft.com/office/drawing/2014/main" id="{00000000-0008-0000-0400-000004000000}"/>
            </a:ext>
          </a:extLst>
        </xdr:cNvPr>
        <xdr:cNvSpPr txBox="1">
          <a:spLocks noChangeArrowheads="1"/>
        </xdr:cNvSpPr>
      </xdr:nvSpPr>
      <xdr:spPr bwMode="auto">
        <a:xfrm>
          <a:off x="6362700" y="13096875"/>
          <a:ext cx="85725" cy="219075"/>
        </a:xfrm>
        <a:prstGeom prst="rect">
          <a:avLst/>
        </a:prstGeom>
        <a:noFill/>
        <a:ln w="9525">
          <a:noFill/>
          <a:miter lim="800000"/>
          <a:headEnd/>
          <a:tailEnd/>
        </a:ln>
      </xdr:spPr>
    </xdr:sp>
    <xdr:clientData/>
  </xdr:twoCellAnchor>
  <xdr:twoCellAnchor>
    <xdr:from>
      <xdr:col>19</xdr:col>
      <xdr:colOff>486834</xdr:colOff>
      <xdr:row>6</xdr:row>
      <xdr:rowOff>127000</xdr:rowOff>
    </xdr:from>
    <xdr:to>
      <xdr:col>24</xdr:col>
      <xdr:colOff>194684</xdr:colOff>
      <xdr:row>11</xdr:row>
      <xdr:rowOff>166775</xdr:rowOff>
    </xdr:to>
    <xdr:grpSp>
      <xdr:nvGrpSpPr>
        <xdr:cNvPr id="13" name="グループ化 12">
          <a:extLst>
            <a:ext uri="{FF2B5EF4-FFF2-40B4-BE49-F238E27FC236}">
              <a16:creationId xmlns:a16="http://schemas.microsoft.com/office/drawing/2014/main" id="{00000000-0008-0000-0400-00000D000000}"/>
            </a:ext>
          </a:extLst>
        </xdr:cNvPr>
        <xdr:cNvGrpSpPr/>
      </xdr:nvGrpSpPr>
      <xdr:grpSpPr>
        <a:xfrm>
          <a:off x="9999928" y="1793875"/>
          <a:ext cx="3160662" cy="1587588"/>
          <a:chOff x="11949545" y="3238499"/>
          <a:chExt cx="4139045" cy="2008909"/>
        </a:xfrm>
      </xdr:grpSpPr>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テキスト ボックス 14">
            <a:extLst>
              <a:ext uri="{FF2B5EF4-FFF2-40B4-BE49-F238E27FC236}">
                <a16:creationId xmlns:a16="http://schemas.microsoft.com/office/drawing/2014/main" id="{00000000-0008-0000-0400-00000F000000}"/>
              </a:ext>
            </a:extLst>
          </xdr:cNvPr>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正方形/長方形 16">
            <a:extLst>
              <a:ext uri="{FF2B5EF4-FFF2-40B4-BE49-F238E27FC236}">
                <a16:creationId xmlns:a16="http://schemas.microsoft.com/office/drawing/2014/main" id="{00000000-0008-0000-0400-000011000000}"/>
              </a:ext>
            </a:extLst>
          </xdr:cNvPr>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テキスト ボックス 17">
            <a:extLst>
              <a:ext uri="{FF2B5EF4-FFF2-40B4-BE49-F238E27FC236}">
                <a16:creationId xmlns:a16="http://schemas.microsoft.com/office/drawing/2014/main" id="{00000000-0008-0000-0400-000012000000}"/>
              </a:ext>
            </a:extLst>
          </xdr:cNvPr>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9" name="正方形/長方形 18">
            <a:extLst>
              <a:ext uri="{FF2B5EF4-FFF2-40B4-BE49-F238E27FC236}">
                <a16:creationId xmlns:a16="http://schemas.microsoft.com/office/drawing/2014/main" id="{00000000-0008-0000-0400-000013000000}"/>
              </a:ext>
            </a:extLst>
          </xdr:cNvPr>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0" name="テキスト ボックス 19">
            <a:extLst>
              <a:ext uri="{FF2B5EF4-FFF2-40B4-BE49-F238E27FC236}">
                <a16:creationId xmlns:a16="http://schemas.microsoft.com/office/drawing/2014/main" id="{00000000-0008-0000-0400-000014000000}"/>
              </a:ext>
            </a:extLst>
          </xdr:cNvPr>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oneCellAnchor>
    <xdr:from>
      <xdr:col>12</xdr:col>
      <xdr:colOff>38100</xdr:colOff>
      <xdr:row>45</xdr:row>
      <xdr:rowOff>114300</xdr:rowOff>
    </xdr:from>
    <xdr:ext cx="85725" cy="219075"/>
    <xdr:sp macro="" textlink="">
      <xdr:nvSpPr>
        <xdr:cNvPr id="5" name="Text Box 1">
          <a:extLst>
            <a:ext uri="{FF2B5EF4-FFF2-40B4-BE49-F238E27FC236}">
              <a16:creationId xmlns:a16="http://schemas.microsoft.com/office/drawing/2014/main" id="{3FAA97C3-16AC-4495-A4E6-F6B482326A50}"/>
            </a:ext>
          </a:extLst>
        </xdr:cNvPr>
        <xdr:cNvSpPr txBox="1">
          <a:spLocks noChangeArrowheads="1"/>
        </xdr:cNvSpPr>
      </xdr:nvSpPr>
      <xdr:spPr bwMode="auto">
        <a:xfrm>
          <a:off x="5676900" y="12611100"/>
          <a:ext cx="85725" cy="219075"/>
        </a:xfrm>
        <a:prstGeom prst="rect">
          <a:avLst/>
        </a:prstGeom>
        <a:noFill/>
        <a:ln w="9525">
          <a:noFill/>
          <a:miter lim="800000"/>
          <a:headEnd/>
          <a:tailEnd/>
        </a:ln>
      </xdr:spPr>
    </xdr:sp>
    <xdr:clientData/>
  </xdr:oneCellAnchor>
</xdr:wsDr>
</file>

<file path=xl/drawings/drawing5.xml><?xml version="1.0" encoding="utf-8"?>
<xdr:wsDr xmlns:xdr="http://schemas.openxmlformats.org/drawingml/2006/spreadsheetDrawing" xmlns:a="http://schemas.openxmlformats.org/drawingml/2006/main">
  <xdr:twoCellAnchor>
    <xdr:from>
      <xdr:col>38</xdr:col>
      <xdr:colOff>302559</xdr:colOff>
      <xdr:row>8</xdr:row>
      <xdr:rowOff>100853</xdr:rowOff>
    </xdr:from>
    <xdr:to>
      <xdr:col>39</xdr:col>
      <xdr:colOff>1119169</xdr:colOff>
      <xdr:row>14</xdr:row>
      <xdr:rowOff>229031</xdr:rowOff>
    </xdr:to>
    <xdr:grpSp>
      <xdr:nvGrpSpPr>
        <xdr:cNvPr id="2" name="グループ化 1">
          <a:extLst>
            <a:ext uri="{FF2B5EF4-FFF2-40B4-BE49-F238E27FC236}">
              <a16:creationId xmlns:a16="http://schemas.microsoft.com/office/drawing/2014/main" id="{00000000-0008-0000-0500-000002000000}"/>
            </a:ext>
          </a:extLst>
        </xdr:cNvPr>
        <xdr:cNvGrpSpPr/>
      </xdr:nvGrpSpPr>
      <xdr:grpSpPr>
        <a:xfrm>
          <a:off x="11923059" y="2205878"/>
          <a:ext cx="3150235" cy="1585503"/>
          <a:chOff x="11949545" y="3238499"/>
          <a:chExt cx="4139045" cy="2008909"/>
        </a:xfrm>
      </xdr:grpSpPr>
      <xdr:sp macro="" textlink="">
        <xdr:nvSpPr>
          <xdr:cNvPr id="3" name="正方形/長方形 2">
            <a:extLst>
              <a:ext uri="{FF2B5EF4-FFF2-40B4-BE49-F238E27FC236}">
                <a16:creationId xmlns:a16="http://schemas.microsoft.com/office/drawing/2014/main" id="{00000000-0008-0000-0500-000003000000}"/>
              </a:ext>
            </a:extLst>
          </xdr:cNvPr>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a:extLst>
              <a:ext uri="{FF2B5EF4-FFF2-40B4-BE49-F238E27FC236}">
                <a16:creationId xmlns:a16="http://schemas.microsoft.com/office/drawing/2014/main" id="{00000000-0008-0000-0500-000004000000}"/>
              </a:ext>
            </a:extLst>
          </xdr:cNvPr>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a:extLst>
              <a:ext uri="{FF2B5EF4-FFF2-40B4-BE49-F238E27FC236}">
                <a16:creationId xmlns:a16="http://schemas.microsoft.com/office/drawing/2014/main" id="{00000000-0008-0000-0500-000005000000}"/>
              </a:ext>
            </a:extLst>
          </xdr:cNvPr>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500-000006000000}"/>
              </a:ext>
            </a:extLst>
          </xdr:cNvPr>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a:extLst>
              <a:ext uri="{FF2B5EF4-FFF2-40B4-BE49-F238E27FC236}">
                <a16:creationId xmlns:a16="http://schemas.microsoft.com/office/drawing/2014/main" id="{00000000-0008-0000-0500-000007000000}"/>
              </a:ext>
            </a:extLst>
          </xdr:cNvPr>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a:extLst>
              <a:ext uri="{FF2B5EF4-FFF2-40B4-BE49-F238E27FC236}">
                <a16:creationId xmlns:a16="http://schemas.microsoft.com/office/drawing/2014/main" id="{00000000-0008-0000-0500-000008000000}"/>
              </a:ext>
            </a:extLst>
          </xdr:cNvPr>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a:extLst>
              <a:ext uri="{FF2B5EF4-FFF2-40B4-BE49-F238E27FC236}">
                <a16:creationId xmlns:a16="http://schemas.microsoft.com/office/drawing/2014/main" id="{00000000-0008-0000-0500-000009000000}"/>
              </a:ext>
            </a:extLst>
          </xdr:cNvPr>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36</xdr:col>
      <xdr:colOff>269875</xdr:colOff>
      <xdr:row>29</xdr:row>
      <xdr:rowOff>238125</xdr:rowOff>
    </xdr:from>
    <xdr:to>
      <xdr:col>40</xdr:col>
      <xdr:colOff>20059</xdr:colOff>
      <xdr:row>36</xdr:row>
      <xdr:rowOff>45067</xdr:rowOff>
    </xdr:to>
    <xdr:grpSp>
      <xdr:nvGrpSpPr>
        <xdr:cNvPr id="10" name="グループ化 9">
          <a:extLst>
            <a:ext uri="{FF2B5EF4-FFF2-40B4-BE49-F238E27FC236}">
              <a16:creationId xmlns:a16="http://schemas.microsoft.com/office/drawing/2014/main" id="{00000000-0008-0000-0800-00000A000000}"/>
            </a:ext>
          </a:extLst>
        </xdr:cNvPr>
        <xdr:cNvGrpSpPr/>
      </xdr:nvGrpSpPr>
      <xdr:grpSpPr>
        <a:xfrm>
          <a:off x="12092081" y="10726831"/>
          <a:ext cx="3156772" cy="4199648"/>
          <a:chOff x="11949545" y="3238499"/>
          <a:chExt cx="4139045" cy="2008909"/>
        </a:xfrm>
      </xdr:grpSpPr>
      <xdr:sp macro="" textlink="">
        <xdr:nvSpPr>
          <xdr:cNvPr id="11" name="正方形/長方形 10">
            <a:extLst>
              <a:ext uri="{FF2B5EF4-FFF2-40B4-BE49-F238E27FC236}">
                <a16:creationId xmlns:a16="http://schemas.microsoft.com/office/drawing/2014/main" id="{00000000-0008-0000-0800-00000B000000}"/>
              </a:ext>
            </a:extLst>
          </xdr:cNvPr>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テキスト ボックス 11">
            <a:extLst>
              <a:ext uri="{FF2B5EF4-FFF2-40B4-BE49-F238E27FC236}">
                <a16:creationId xmlns:a16="http://schemas.microsoft.com/office/drawing/2014/main" id="{00000000-0008-0000-0800-00000C000000}"/>
              </a:ext>
            </a:extLst>
          </xdr:cNvPr>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13" name="正方形/長方形 12">
            <a:extLst>
              <a:ext uri="{FF2B5EF4-FFF2-40B4-BE49-F238E27FC236}">
                <a16:creationId xmlns:a16="http://schemas.microsoft.com/office/drawing/2014/main" id="{00000000-0008-0000-0800-00000D000000}"/>
              </a:ext>
            </a:extLst>
          </xdr:cNvPr>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正方形/長方形 13">
            <a:extLst>
              <a:ext uri="{FF2B5EF4-FFF2-40B4-BE49-F238E27FC236}">
                <a16:creationId xmlns:a16="http://schemas.microsoft.com/office/drawing/2014/main" id="{00000000-0008-0000-0800-00000E000000}"/>
              </a:ext>
            </a:extLst>
          </xdr:cNvPr>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テキスト ボックス 14">
            <a:extLst>
              <a:ext uri="{FF2B5EF4-FFF2-40B4-BE49-F238E27FC236}">
                <a16:creationId xmlns:a16="http://schemas.microsoft.com/office/drawing/2014/main" id="{00000000-0008-0000-0800-00000F000000}"/>
              </a:ext>
            </a:extLst>
          </xdr:cNvPr>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6" name="正方形/長方形 15">
            <a:extLst>
              <a:ext uri="{FF2B5EF4-FFF2-40B4-BE49-F238E27FC236}">
                <a16:creationId xmlns:a16="http://schemas.microsoft.com/office/drawing/2014/main" id="{00000000-0008-0000-0800-000010000000}"/>
              </a:ext>
            </a:extLst>
          </xdr:cNvPr>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テキスト ボックス 16">
            <a:extLst>
              <a:ext uri="{FF2B5EF4-FFF2-40B4-BE49-F238E27FC236}">
                <a16:creationId xmlns:a16="http://schemas.microsoft.com/office/drawing/2014/main" id="{00000000-0008-0000-0800-000011000000}"/>
              </a:ext>
            </a:extLst>
          </xdr:cNvPr>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142875</xdr:colOff>
      <xdr:row>11</xdr:row>
      <xdr:rowOff>114300</xdr:rowOff>
    </xdr:from>
    <xdr:to>
      <xdr:col>6</xdr:col>
      <xdr:colOff>76200</xdr:colOff>
      <xdr:row>11</xdr:row>
      <xdr:rowOff>133350</xdr:rowOff>
    </xdr:to>
    <xdr:cxnSp macro="">
      <xdr:nvCxnSpPr>
        <xdr:cNvPr id="2" name="直線矢印コネクタ 1">
          <a:extLst>
            <a:ext uri="{FF2B5EF4-FFF2-40B4-BE49-F238E27FC236}">
              <a16:creationId xmlns:a16="http://schemas.microsoft.com/office/drawing/2014/main" id="{00000000-0008-0000-0900-000002000000}"/>
            </a:ext>
          </a:extLst>
        </xdr:cNvPr>
        <xdr:cNvCxnSpPr/>
      </xdr:nvCxnSpPr>
      <xdr:spPr>
        <a:xfrm flipH="1" flipV="1">
          <a:off x="1066800" y="2066925"/>
          <a:ext cx="876300" cy="19050"/>
        </a:xfrm>
        <a:prstGeom prst="straightConnector1">
          <a:avLst/>
        </a:prstGeom>
        <a:ln w="12700">
          <a:solidFill>
            <a:sysClr val="windowText" lastClr="00000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123825</xdr:colOff>
      <xdr:row>43</xdr:row>
      <xdr:rowOff>66675</xdr:rowOff>
    </xdr:from>
    <xdr:to>
      <xdr:col>20</xdr:col>
      <xdr:colOff>228600</xdr:colOff>
      <xdr:row>54</xdr:row>
      <xdr:rowOff>85725</xdr:rowOff>
    </xdr:to>
    <xdr:sp macro="" textlink="">
      <xdr:nvSpPr>
        <xdr:cNvPr id="3" name="テキスト ボックス 2">
          <a:extLst>
            <a:ext uri="{FF2B5EF4-FFF2-40B4-BE49-F238E27FC236}">
              <a16:creationId xmlns:a16="http://schemas.microsoft.com/office/drawing/2014/main" id="{00000000-0008-0000-0900-000003000000}"/>
            </a:ext>
          </a:extLst>
        </xdr:cNvPr>
        <xdr:cNvSpPr txBox="1"/>
      </xdr:nvSpPr>
      <xdr:spPr>
        <a:xfrm>
          <a:off x="2305050" y="7658100"/>
          <a:ext cx="4191000" cy="1905000"/>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solidFill>
                <a:schemeClr val="dk1"/>
              </a:solidFill>
              <a:latin typeface="ＭＳ Ｐゴシック" pitchFamily="50" charset="-128"/>
              <a:ea typeface="ＭＳ Ｐゴシック" pitchFamily="50" charset="-128"/>
              <a:cs typeface="+mn-cs"/>
            </a:rPr>
            <a:t>・成績考査を行う日に○印をご記入ください。</a:t>
          </a:r>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　（訓練期間１月ごとに少なくとも１回成績考査を行う）</a:t>
          </a:r>
        </a:p>
        <a:p>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・修了考査を行う日に◎印をご記入ください。</a:t>
          </a:r>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　（訓練終了前に修了考査を行う）</a:t>
          </a:r>
        </a:p>
        <a:p>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・修了考査を行った日以降に、キャリアコンサルティング日を設定することが望ましいです。</a:t>
          </a:r>
          <a:endParaRPr lang="ja-JP" altLang="ja-JP">
            <a:latin typeface="ＭＳ Ｐゴシック" pitchFamily="50" charset="-128"/>
            <a:ea typeface="ＭＳ Ｐゴシック" pitchFamily="50" charset="-128"/>
          </a:endParaRPr>
        </a:p>
      </xdr:txBody>
    </xdr:sp>
    <xdr:clientData/>
  </xdr:twoCellAnchor>
  <xdr:twoCellAnchor>
    <xdr:from>
      <xdr:col>5</xdr:col>
      <xdr:colOff>304800</xdr:colOff>
      <xdr:row>48</xdr:row>
      <xdr:rowOff>142875</xdr:rowOff>
    </xdr:from>
    <xdr:to>
      <xdr:col>7</xdr:col>
      <xdr:colOff>123825</xdr:colOff>
      <xdr:row>55</xdr:row>
      <xdr:rowOff>123825</xdr:rowOff>
    </xdr:to>
    <xdr:cxnSp macro="">
      <xdr:nvCxnSpPr>
        <xdr:cNvPr id="4" name="直線矢印コネクタ 3">
          <a:extLst>
            <a:ext uri="{FF2B5EF4-FFF2-40B4-BE49-F238E27FC236}">
              <a16:creationId xmlns:a16="http://schemas.microsoft.com/office/drawing/2014/main" id="{00000000-0008-0000-0900-000004000000}"/>
            </a:ext>
          </a:extLst>
        </xdr:cNvPr>
        <xdr:cNvCxnSpPr>
          <a:stCxn id="3" idx="1"/>
        </xdr:cNvCxnSpPr>
      </xdr:nvCxnSpPr>
      <xdr:spPr>
        <a:xfrm flipH="1">
          <a:off x="1857375" y="8591550"/>
          <a:ext cx="447675" cy="1181100"/>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295275</xdr:colOff>
      <xdr:row>61</xdr:row>
      <xdr:rowOff>0</xdr:rowOff>
    </xdr:from>
    <xdr:to>
      <xdr:col>18</xdr:col>
      <xdr:colOff>304799</xdr:colOff>
      <xdr:row>65</xdr:row>
      <xdr:rowOff>0</xdr:rowOff>
    </xdr:to>
    <xdr:sp macro="" textlink="">
      <xdr:nvSpPr>
        <xdr:cNvPr id="5" name="テキスト ボックス 4">
          <a:extLst>
            <a:ext uri="{FF2B5EF4-FFF2-40B4-BE49-F238E27FC236}">
              <a16:creationId xmlns:a16="http://schemas.microsoft.com/office/drawing/2014/main" id="{00000000-0008-0000-0900-000005000000}"/>
            </a:ext>
          </a:extLst>
        </xdr:cNvPr>
        <xdr:cNvSpPr txBox="1"/>
      </xdr:nvSpPr>
      <xdr:spPr>
        <a:xfrm>
          <a:off x="2469216" y="10555941"/>
          <a:ext cx="3460936" cy="705971"/>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solidFill>
                <a:schemeClr val="dk1"/>
              </a:solidFill>
              <a:latin typeface="ＭＳ Ｐゴシック" pitchFamily="50" charset="-128"/>
              <a:ea typeface="ＭＳ Ｐゴシック" pitchFamily="50" charset="-128"/>
              <a:cs typeface="+mn-cs"/>
            </a:rPr>
            <a:t>日々の訓練時間外に最低１時間以上、質疑応答ができる講師の支援体制があることが必要です。</a:t>
          </a:r>
          <a:endParaRPr lang="ja-JP" altLang="ja-JP">
            <a:latin typeface="ＭＳ Ｐゴシック" pitchFamily="50" charset="-128"/>
            <a:ea typeface="ＭＳ Ｐゴシック" pitchFamily="50" charset="-128"/>
          </a:endParaRPr>
        </a:p>
      </xdr:txBody>
    </xdr:sp>
    <xdr:clientData/>
  </xdr:twoCellAnchor>
  <xdr:twoCellAnchor>
    <xdr:from>
      <xdr:col>3</xdr:col>
      <xdr:colOff>85726</xdr:colOff>
      <xdr:row>63</xdr:row>
      <xdr:rowOff>5603</xdr:rowOff>
    </xdr:from>
    <xdr:to>
      <xdr:col>7</xdr:col>
      <xdr:colOff>295275</xdr:colOff>
      <xdr:row>70</xdr:row>
      <xdr:rowOff>114300</xdr:rowOff>
    </xdr:to>
    <xdr:cxnSp macro="">
      <xdr:nvCxnSpPr>
        <xdr:cNvPr id="6" name="直線矢印コネクタ 5">
          <a:extLst>
            <a:ext uri="{FF2B5EF4-FFF2-40B4-BE49-F238E27FC236}">
              <a16:creationId xmlns:a16="http://schemas.microsoft.com/office/drawing/2014/main" id="{00000000-0008-0000-0900-000006000000}"/>
            </a:ext>
          </a:extLst>
        </xdr:cNvPr>
        <xdr:cNvCxnSpPr>
          <a:stCxn id="5" idx="1"/>
        </xdr:cNvCxnSpPr>
      </xdr:nvCxnSpPr>
      <xdr:spPr>
        <a:xfrm flipH="1">
          <a:off x="1004608" y="10908927"/>
          <a:ext cx="1464608" cy="1307726"/>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171451</xdr:colOff>
      <xdr:row>16</xdr:row>
      <xdr:rowOff>133350</xdr:rowOff>
    </xdr:from>
    <xdr:to>
      <xdr:col>7</xdr:col>
      <xdr:colOff>66675</xdr:colOff>
      <xdr:row>22</xdr:row>
      <xdr:rowOff>57150</xdr:rowOff>
    </xdr:to>
    <xdr:cxnSp macro="">
      <xdr:nvCxnSpPr>
        <xdr:cNvPr id="7" name="直線矢印コネクタ 6">
          <a:extLst>
            <a:ext uri="{FF2B5EF4-FFF2-40B4-BE49-F238E27FC236}">
              <a16:creationId xmlns:a16="http://schemas.microsoft.com/office/drawing/2014/main" id="{00000000-0008-0000-0900-000007000000}"/>
            </a:ext>
          </a:extLst>
        </xdr:cNvPr>
        <xdr:cNvCxnSpPr/>
      </xdr:nvCxnSpPr>
      <xdr:spPr>
        <a:xfrm flipH="1">
          <a:off x="1724026" y="2943225"/>
          <a:ext cx="523874" cy="952500"/>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76201</xdr:colOff>
      <xdr:row>8</xdr:row>
      <xdr:rowOff>133350</xdr:rowOff>
    </xdr:from>
    <xdr:to>
      <xdr:col>15</xdr:col>
      <xdr:colOff>142875</xdr:colOff>
      <xdr:row>16</xdr:row>
      <xdr:rowOff>114300</xdr:rowOff>
    </xdr:to>
    <xdr:sp macro="" textlink="">
      <xdr:nvSpPr>
        <xdr:cNvPr id="8" name="テキスト ボックス 7">
          <a:extLst>
            <a:ext uri="{FF2B5EF4-FFF2-40B4-BE49-F238E27FC236}">
              <a16:creationId xmlns:a16="http://schemas.microsoft.com/office/drawing/2014/main" id="{00000000-0008-0000-0900-000008000000}"/>
            </a:ext>
          </a:extLst>
        </xdr:cNvPr>
        <xdr:cNvSpPr txBox="1"/>
      </xdr:nvSpPr>
      <xdr:spPr>
        <a:xfrm>
          <a:off x="1628776" y="1571625"/>
          <a:ext cx="3209924" cy="1352550"/>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latin typeface="ＭＳ Ｐゴシック" pitchFamily="50" charset="-128"/>
              <a:ea typeface="ＭＳ Ｐゴシック" pitchFamily="50" charset="-128"/>
            </a:rPr>
            <a:t>　訓練時間に算定するものについては、「</a:t>
          </a:r>
          <a:r>
            <a:rPr kumimoji="1" lang="ja-JP" altLang="en-US" sz="1100">
              <a:solidFill>
                <a:sysClr val="windowText" lastClr="000000"/>
              </a:solidFill>
              <a:latin typeface="ＭＳ Ｐゴシック" pitchFamily="50" charset="-128"/>
              <a:ea typeface="ＭＳ Ｐゴシック" pitchFamily="50" charset="-128"/>
            </a:rPr>
            <a:t>時間</a:t>
          </a:r>
          <a:r>
            <a:rPr kumimoji="1" lang="ja-JP" altLang="en-US" sz="1100">
              <a:solidFill>
                <a:srgbClr val="0000FF"/>
              </a:solidFill>
              <a:latin typeface="ＭＳ Ｐゴシック" pitchFamily="50" charset="-128"/>
              <a:ea typeface="ＭＳ Ｐゴシック" pitchFamily="50" charset="-128"/>
            </a:rPr>
            <a:t>」</a:t>
          </a:r>
          <a:r>
            <a:rPr kumimoji="1" lang="ja-JP" altLang="en-US" sz="1100">
              <a:latin typeface="ＭＳ Ｐゴシック" pitchFamily="50" charset="-128"/>
              <a:ea typeface="ＭＳ Ｐゴシック" pitchFamily="50" charset="-128"/>
            </a:rPr>
            <a:t>欄に訓練時間数を入力してください。</a:t>
          </a:r>
        </a:p>
        <a:p>
          <a:r>
            <a:rPr kumimoji="1" lang="ja-JP" altLang="en-US" sz="1100">
              <a:latin typeface="ＭＳ Ｐゴシック" pitchFamily="50" charset="-128"/>
              <a:ea typeface="ＭＳ Ｐゴシック" pitchFamily="50" charset="-128"/>
            </a:rPr>
            <a:t>　訓練時間に算定しないもの（開講式、修了式）については、「訓練内容」欄に括弧書きで訓練時間を追加してください。</a:t>
          </a:r>
        </a:p>
      </xdr:txBody>
    </xdr:sp>
    <xdr:clientData/>
  </xdr:twoCellAnchor>
  <xdr:twoCellAnchor>
    <xdr:from>
      <xdr:col>21</xdr:col>
      <xdr:colOff>63312</xdr:colOff>
      <xdr:row>11</xdr:row>
      <xdr:rowOff>156882</xdr:rowOff>
    </xdr:from>
    <xdr:to>
      <xdr:col>26</xdr:col>
      <xdr:colOff>291353</xdr:colOff>
      <xdr:row>19</xdr:row>
      <xdr:rowOff>78442</xdr:rowOff>
    </xdr:to>
    <xdr:sp macro="" textlink="">
      <xdr:nvSpPr>
        <xdr:cNvPr id="11" name="四角形吹き出し 10">
          <a:extLst>
            <a:ext uri="{FF2B5EF4-FFF2-40B4-BE49-F238E27FC236}">
              <a16:creationId xmlns:a16="http://schemas.microsoft.com/office/drawing/2014/main" id="{00000000-0008-0000-0900-00000B000000}"/>
            </a:ext>
          </a:extLst>
        </xdr:cNvPr>
        <xdr:cNvSpPr/>
      </xdr:nvSpPr>
      <xdr:spPr>
        <a:xfrm>
          <a:off x="6629959" y="2073088"/>
          <a:ext cx="1796865" cy="1266266"/>
        </a:xfrm>
        <a:prstGeom prst="wedgeRectCallout">
          <a:avLst>
            <a:gd name="adj1" fmla="val -51103"/>
            <a:gd name="adj2" fmla="val 67360"/>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solidFill>
                <a:srgbClr val="0000FF"/>
              </a:solidFill>
            </a:rPr>
            <a:t>オンライン訓練実施形態が</a:t>
          </a:r>
        </a:p>
        <a:p>
          <a:pPr algn="l"/>
          <a:r>
            <a:rPr kumimoji="1" lang="ja-JP" altLang="en-US" sz="1100">
              <a:solidFill>
                <a:srgbClr val="0000FF"/>
              </a:solidFill>
            </a:rPr>
            <a:t>混在形の場合は「○」を</a:t>
          </a:r>
        </a:p>
        <a:p>
          <a:pPr algn="l"/>
          <a:r>
            <a:rPr kumimoji="1" lang="ja-JP" altLang="en-US" sz="1100">
              <a:solidFill>
                <a:srgbClr val="0000FF"/>
              </a:solidFill>
            </a:rPr>
            <a:t>単体型の場合は「△」を</a:t>
          </a:r>
          <a:endParaRPr kumimoji="1" lang="en-US" altLang="ja-JP" sz="1100">
            <a:solidFill>
              <a:srgbClr val="0000FF"/>
            </a:solidFill>
          </a:endParaRPr>
        </a:p>
        <a:p>
          <a:pPr algn="l"/>
          <a:r>
            <a:rPr kumimoji="1" lang="ja-JP" altLang="en-US" sz="1100">
              <a:solidFill>
                <a:srgbClr val="0000FF"/>
              </a:solidFill>
            </a:rPr>
            <a:t>記入してください。</a:t>
          </a:r>
        </a:p>
        <a:p>
          <a:pPr algn="l"/>
          <a:endParaRPr kumimoji="1" lang="ja-JP" altLang="en-US" sz="1100">
            <a:solidFill>
              <a:srgbClr val="7030A0"/>
            </a:solidFill>
          </a:endParaRPr>
        </a:p>
        <a:p>
          <a:endParaRPr kumimoji="1" lang="ja-JP" altLang="en-US" sz="1100">
            <a:solidFill>
              <a:srgbClr val="FF000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338667</xdr:colOff>
      <xdr:row>52</xdr:row>
      <xdr:rowOff>159154</xdr:rowOff>
    </xdr:from>
    <xdr:to>
      <xdr:col>11</xdr:col>
      <xdr:colOff>1735667</xdr:colOff>
      <xdr:row>58</xdr:row>
      <xdr:rowOff>31751</xdr:rowOff>
    </xdr:to>
    <xdr:sp macro="" textlink="">
      <xdr:nvSpPr>
        <xdr:cNvPr id="2" name="正方形/長方形 1">
          <a:extLst>
            <a:ext uri="{FF2B5EF4-FFF2-40B4-BE49-F238E27FC236}">
              <a16:creationId xmlns:a16="http://schemas.microsoft.com/office/drawing/2014/main" id="{00000000-0008-0000-0A00-000002000000}"/>
            </a:ext>
          </a:extLst>
        </xdr:cNvPr>
        <xdr:cNvSpPr/>
      </xdr:nvSpPr>
      <xdr:spPr>
        <a:xfrm>
          <a:off x="757767" y="17447029"/>
          <a:ext cx="11312525" cy="1063222"/>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0000FF"/>
            </a:solidFill>
          </a:endParaRPr>
        </a:p>
      </xdr:txBody>
    </xdr:sp>
    <xdr:clientData/>
  </xdr:twoCellAnchor>
  <xdr:twoCellAnchor editAs="oneCell">
    <xdr:from>
      <xdr:col>0</xdr:col>
      <xdr:colOff>217715</xdr:colOff>
      <xdr:row>59</xdr:row>
      <xdr:rowOff>163286</xdr:rowOff>
    </xdr:from>
    <xdr:to>
      <xdr:col>12</xdr:col>
      <xdr:colOff>1733</xdr:colOff>
      <xdr:row>154</xdr:row>
      <xdr:rowOff>108857</xdr:rowOff>
    </xdr:to>
    <xdr:pic>
      <xdr:nvPicPr>
        <xdr:cNvPr id="4" name="図 3">
          <a:extLst>
            <a:ext uri="{FF2B5EF4-FFF2-40B4-BE49-F238E27FC236}">
              <a16:creationId xmlns:a16="http://schemas.microsoft.com/office/drawing/2014/main" id="{00000000-0008-0000-0A00-000004000000}"/>
            </a:ext>
          </a:extLst>
        </xdr:cNvPr>
        <xdr:cNvPicPr>
          <a:picLocks noChangeAspect="1"/>
        </xdr:cNvPicPr>
      </xdr:nvPicPr>
      <xdr:blipFill rotWithShape="1">
        <a:blip xmlns:r="http://schemas.openxmlformats.org/officeDocument/2006/relationships" r:embed="rId1"/>
        <a:srcRect l="34663" t="16518" r="32757" b="7413"/>
        <a:stretch/>
      </xdr:blipFill>
      <xdr:spPr>
        <a:xfrm>
          <a:off x="217715" y="18709822"/>
          <a:ext cx="11793683" cy="16763999"/>
        </a:xfrm>
        <a:prstGeom prst="rect">
          <a:avLst/>
        </a:prstGeom>
      </xdr:spPr>
    </xdr:pic>
    <xdr:clientData/>
  </xdr:twoCellAnchor>
  <xdr:twoCellAnchor editAs="oneCell">
    <xdr:from>
      <xdr:col>0</xdr:col>
      <xdr:colOff>285750</xdr:colOff>
      <xdr:row>59</xdr:row>
      <xdr:rowOff>176892</xdr:rowOff>
    </xdr:from>
    <xdr:to>
      <xdr:col>1</xdr:col>
      <xdr:colOff>781792</xdr:colOff>
      <xdr:row>63</xdr:row>
      <xdr:rowOff>9896</xdr:rowOff>
    </xdr:to>
    <xdr:pic>
      <xdr:nvPicPr>
        <xdr:cNvPr id="5" name="図 4">
          <a:extLst>
            <a:ext uri="{FF2B5EF4-FFF2-40B4-BE49-F238E27FC236}">
              <a16:creationId xmlns:a16="http://schemas.microsoft.com/office/drawing/2014/main" id="{00000000-0008-0000-0A00-000005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80" t="523" r="89925" b="96126"/>
        <a:stretch/>
      </xdr:blipFill>
      <xdr:spPr>
        <a:xfrm>
          <a:off x="285750" y="18723428"/>
          <a:ext cx="917863" cy="554182"/>
        </a:xfrm>
        <a:prstGeom prst="rect">
          <a:avLst/>
        </a:prstGeom>
      </xdr:spPr>
    </xdr:pic>
    <xdr:clientData/>
  </xdr:twoCellAnchor>
  <xdr:twoCellAnchor>
    <xdr:from>
      <xdr:col>12</xdr:col>
      <xdr:colOff>721178</xdr:colOff>
      <xdr:row>13</xdr:row>
      <xdr:rowOff>312964</xdr:rowOff>
    </xdr:from>
    <xdr:to>
      <xdr:col>17</xdr:col>
      <xdr:colOff>153862</xdr:colOff>
      <xdr:row>17</xdr:row>
      <xdr:rowOff>319478</xdr:rowOff>
    </xdr:to>
    <xdr:grpSp>
      <xdr:nvGrpSpPr>
        <xdr:cNvPr id="6" name="グループ化 5">
          <a:extLst>
            <a:ext uri="{FF2B5EF4-FFF2-40B4-BE49-F238E27FC236}">
              <a16:creationId xmlns:a16="http://schemas.microsoft.com/office/drawing/2014/main" id="{00000000-0008-0000-0A00-000006000000}"/>
            </a:ext>
          </a:extLst>
        </xdr:cNvPr>
        <xdr:cNvGrpSpPr/>
      </xdr:nvGrpSpPr>
      <xdr:grpSpPr>
        <a:xfrm>
          <a:off x="12913178" y="4680857"/>
          <a:ext cx="3147434" cy="1584942"/>
          <a:chOff x="11949545" y="3238499"/>
          <a:chExt cx="4139045" cy="2008909"/>
        </a:xfrm>
      </xdr:grpSpPr>
      <xdr:sp macro="" textlink="">
        <xdr:nvSpPr>
          <xdr:cNvPr id="7" name="正方形/長方形 6">
            <a:extLst>
              <a:ext uri="{FF2B5EF4-FFF2-40B4-BE49-F238E27FC236}">
                <a16:creationId xmlns:a16="http://schemas.microsoft.com/office/drawing/2014/main" id="{00000000-0008-0000-0A00-000007000000}"/>
              </a:ext>
            </a:extLst>
          </xdr:cNvPr>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テキスト ボックス 7">
            <a:extLst>
              <a:ext uri="{FF2B5EF4-FFF2-40B4-BE49-F238E27FC236}">
                <a16:creationId xmlns:a16="http://schemas.microsoft.com/office/drawing/2014/main" id="{00000000-0008-0000-0A00-000008000000}"/>
              </a:ext>
            </a:extLst>
          </xdr:cNvPr>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9" name="正方形/長方形 8">
            <a:extLst>
              <a:ext uri="{FF2B5EF4-FFF2-40B4-BE49-F238E27FC236}">
                <a16:creationId xmlns:a16="http://schemas.microsoft.com/office/drawing/2014/main" id="{00000000-0008-0000-0A00-000009000000}"/>
              </a:ext>
            </a:extLst>
          </xdr:cNvPr>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正方形/長方形 9">
            <a:extLst>
              <a:ext uri="{FF2B5EF4-FFF2-40B4-BE49-F238E27FC236}">
                <a16:creationId xmlns:a16="http://schemas.microsoft.com/office/drawing/2014/main" id="{00000000-0008-0000-0A00-00000A000000}"/>
              </a:ext>
            </a:extLst>
          </xdr:cNvPr>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テキスト ボックス 10">
            <a:extLst>
              <a:ext uri="{FF2B5EF4-FFF2-40B4-BE49-F238E27FC236}">
                <a16:creationId xmlns:a16="http://schemas.microsoft.com/office/drawing/2014/main" id="{00000000-0008-0000-0A00-00000B000000}"/>
              </a:ext>
            </a:extLst>
          </xdr:cNvPr>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2" name="正方形/長方形 11">
            <a:extLst>
              <a:ext uri="{FF2B5EF4-FFF2-40B4-BE49-F238E27FC236}">
                <a16:creationId xmlns:a16="http://schemas.microsoft.com/office/drawing/2014/main" id="{00000000-0008-0000-0A00-00000C000000}"/>
              </a:ext>
            </a:extLst>
          </xdr:cNvPr>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 name="テキスト ボックス 12">
            <a:extLst>
              <a:ext uri="{FF2B5EF4-FFF2-40B4-BE49-F238E27FC236}">
                <a16:creationId xmlns:a16="http://schemas.microsoft.com/office/drawing/2014/main" id="{00000000-0008-0000-0A00-00000D000000}"/>
              </a:ext>
            </a:extLst>
          </xdr:cNvPr>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24</xdr:col>
      <xdr:colOff>0</xdr:colOff>
      <xdr:row>7</xdr:row>
      <xdr:rowOff>0</xdr:rowOff>
    </xdr:from>
    <xdr:to>
      <xdr:col>28</xdr:col>
      <xdr:colOff>385184</xdr:colOff>
      <xdr:row>10</xdr:row>
      <xdr:rowOff>72848</xdr:rowOff>
    </xdr:to>
    <xdr:grpSp>
      <xdr:nvGrpSpPr>
        <xdr:cNvPr id="2" name="グループ化 1">
          <a:extLst>
            <a:ext uri="{FF2B5EF4-FFF2-40B4-BE49-F238E27FC236}">
              <a16:creationId xmlns:a16="http://schemas.microsoft.com/office/drawing/2014/main" id="{00000000-0008-0000-0B00-000002000000}"/>
            </a:ext>
          </a:extLst>
        </xdr:cNvPr>
        <xdr:cNvGrpSpPr/>
      </xdr:nvGrpSpPr>
      <xdr:grpSpPr>
        <a:xfrm>
          <a:off x="15185571" y="1905000"/>
          <a:ext cx="3106613" cy="1569634"/>
          <a:chOff x="11949545" y="3238499"/>
          <a:chExt cx="4139045" cy="2008909"/>
        </a:xfrm>
      </xdr:grpSpPr>
      <xdr:sp macro="" textlink="">
        <xdr:nvSpPr>
          <xdr:cNvPr id="3" name="正方形/長方形 2">
            <a:extLst>
              <a:ext uri="{FF2B5EF4-FFF2-40B4-BE49-F238E27FC236}">
                <a16:creationId xmlns:a16="http://schemas.microsoft.com/office/drawing/2014/main" id="{00000000-0008-0000-0B00-000003000000}"/>
              </a:ext>
            </a:extLst>
          </xdr:cNvPr>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a:extLst>
              <a:ext uri="{FF2B5EF4-FFF2-40B4-BE49-F238E27FC236}">
                <a16:creationId xmlns:a16="http://schemas.microsoft.com/office/drawing/2014/main" id="{00000000-0008-0000-0B00-000005000000}"/>
              </a:ext>
            </a:extLst>
          </xdr:cNvPr>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B00-000006000000}"/>
              </a:ext>
            </a:extLst>
          </xdr:cNvPr>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a:extLst>
              <a:ext uri="{FF2B5EF4-FFF2-40B4-BE49-F238E27FC236}">
                <a16:creationId xmlns:a16="http://schemas.microsoft.com/office/drawing/2014/main" id="{00000000-0008-0000-0B00-000007000000}"/>
              </a:ext>
            </a:extLst>
          </xdr:cNvPr>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a:extLst>
              <a:ext uri="{FF2B5EF4-FFF2-40B4-BE49-F238E27FC236}">
                <a16:creationId xmlns:a16="http://schemas.microsoft.com/office/drawing/2014/main" id="{00000000-0008-0000-0B00-000008000000}"/>
              </a:ext>
            </a:extLst>
          </xdr:cNvPr>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a:extLst>
              <a:ext uri="{FF2B5EF4-FFF2-40B4-BE49-F238E27FC236}">
                <a16:creationId xmlns:a16="http://schemas.microsoft.com/office/drawing/2014/main" id="{00000000-0008-0000-0B00-000009000000}"/>
              </a:ext>
            </a:extLst>
          </xdr:cNvPr>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file01w\&#27714;&#32887;&#32773;&#25903;&#25588;&#35347;&#32244;&#37096;\&#9679;&#35347;&#32244;&#35469;&#23450;&#35506;\&#24179;&#25104;29&#24180;&#24230;\210_&#20225;&#30011;&#20418;\01_&#30003;&#35531;&#12395;&#24403;&#12383;&#12387;&#12390;&#12398;&#30041;&#24847;&#20107;&#38917;\&#24179;&#25104;30&#24180;&#24230;&#31532;1&#22235;&#21322;&#26399;\&#27096;&#24335;\&#27096;&#24335;&#25913;&#35330;&#29256;&#65288;H30&#24180;&#24230;&#31532;2&#22235;&#21322;&#26399;&#12391;&#30330;&#20986;&#65289;\290914&#24179;&#25104;30&#24180;1&#26376;&#20197;&#38477;&#12395;&#38283;&#35611;&#12377;&#12427;&#35347;&#32244;&#31185;&#12363;&#12425;&#12398;&#35469;&#23450;&#30003;&#35531;&#12395;&#12388;&#12356;&#12390;\03&#12304;&#21029;&#28155;&#65298;&#12305;&#35469;&#23450;&#27096;&#24335;&#12304;&#22522;&#30990;&#12467;&#12540;&#12473;&#12305;(30.1&#6537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file01w\&#27714;&#32887;&#32773;&#25903;&#25588;&#35347;&#32244;&#37096;\&#9679;&#35347;&#32244;&#35469;&#23450;&#35506;\&#20196;&#21644;&#65300;&#24180;&#24230;\210_&#20225;&#30011;&#20418;\&#12304;&#25913;&#35330;&#20316;&#26989;&#29992;&#12305;&#30003;&#35531;&#12398;&#30041;&#24847;&#20107;&#38917;\R4.&#12295;&#26376;&#12295;&#26085;&#20462;&#27491;&#20104;&#23450;\&#30041;&#24847;&#20107;&#38917;&#65288;&#36890;&#24120;&#29256;&#65289;\&#65301;&#65294;&#27770;&#35009;&#29992;&#65288;&#20316;&#26989;&#20013;&#65289;\04_&#12304;&#21029;&#28155;&#65299;-1&#12305;&#35469;&#23450;&#30003;&#35531;&#27096;&#24335;&#12304;&#22522;&#30990;&#12467;&#12540;&#12473;&#29992;&#123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表"/>
      <sheetName val="様式1"/>
      <sheetName val="様式2"/>
      <sheetName val="様式3"/>
      <sheetName val="様式4"/>
      <sheetName val="様式5"/>
      <sheetName val="様式6"/>
      <sheetName val="様式6 (記入例)"/>
      <sheetName val="様式7の1"/>
      <sheetName val="様式7の2"/>
      <sheetName val="様式7の3"/>
      <sheetName val="様式8"/>
      <sheetName val="様式9"/>
      <sheetName val="様式10"/>
      <sheetName val="様式11"/>
      <sheetName val="様式12"/>
      <sheetName val="様式13の１"/>
      <sheetName val="様式13の２(自己評価)"/>
      <sheetName val="様式14 "/>
      <sheetName val="様式15の１"/>
      <sheetName val="様式15の２"/>
      <sheetName val="様式16の１"/>
      <sheetName val="様式16の２"/>
      <sheetName val="様式17"/>
      <sheetName val="様式18"/>
      <sheetName val="登録用"/>
    </sheetNames>
    <sheetDataSet>
      <sheetData sheetId="0" refreshError="1"/>
      <sheetData sheetId="1"/>
      <sheetData sheetId="2"/>
      <sheetData sheetId="3" refreshError="1"/>
      <sheetData sheetId="4" refreshError="1"/>
      <sheetData sheetId="5">
        <row r="1">
          <cell r="AO1" t="str">
            <v>00 基礎分野</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表"/>
      <sheetName val="様式1"/>
      <sheetName val="様式2"/>
      <sheetName val="様式3"/>
      <sheetName val="様式4"/>
      <sheetName val="様式5"/>
      <sheetName val="様式５別添１"/>
      <sheetName val="様式５別添２"/>
      <sheetName val="様式6 "/>
      <sheetName val="様式6（記入例１）"/>
      <sheetName val="様式6（記入例２）"/>
      <sheetName val="様式7の1"/>
      <sheetName val="様式7の3"/>
      <sheetName val="様式8"/>
      <sheetName val="様式9"/>
      <sheetName val="様式10"/>
      <sheetName val="様式12"/>
      <sheetName val="様式13の１"/>
      <sheetName val="様式13の２(自己評価)"/>
      <sheetName val="様式14 "/>
      <sheetName val="様式15の１"/>
      <sheetName val="様式15の２"/>
      <sheetName val="様式16の２"/>
      <sheetName val="様式17"/>
      <sheetName val="様式18"/>
      <sheetName val="登録用"/>
    </sheetNames>
    <sheetDataSet>
      <sheetData sheetId="0" refreshError="1"/>
      <sheetData sheetId="1" refreshError="1"/>
      <sheetData sheetId="2" refreshError="1"/>
      <sheetData sheetId="3" refreshError="1"/>
      <sheetData sheetId="4" refreshError="1"/>
      <sheetData sheetId="5">
        <row r="1">
          <cell r="AO1" t="str">
            <v>00 基礎分野</v>
          </cell>
        </row>
        <row r="2">
          <cell r="AO2" t="str">
            <v>02 IT分野</v>
          </cell>
        </row>
        <row r="3">
          <cell r="AO3" t="str">
            <v>03 営業・販売・事務分野</v>
          </cell>
        </row>
        <row r="4">
          <cell r="AO4" t="str">
            <v>04 医療事務分野</v>
          </cell>
        </row>
        <row r="5">
          <cell r="AO5" t="str">
            <v>05 介護・医療・福祉分野</v>
          </cell>
        </row>
        <row r="6">
          <cell r="AO6" t="str">
            <v>06 農業分野</v>
          </cell>
        </row>
        <row r="7">
          <cell r="AO7" t="str">
            <v>07 林業分野</v>
          </cell>
        </row>
        <row r="9">
          <cell r="AO9" t="str">
            <v>08 旅行・観光分野</v>
          </cell>
        </row>
        <row r="10">
          <cell r="AO10" t="str">
            <v>09 警備・保安分野</v>
          </cell>
        </row>
        <row r="11">
          <cell r="AO11" t="str">
            <v>10 クリエート（企画・創作）分野</v>
          </cell>
        </row>
        <row r="12">
          <cell r="AO12" t="str">
            <v>11 デザイン分野</v>
          </cell>
        </row>
        <row r="13">
          <cell r="AO13" t="str">
            <v>12 輸送サービス分野</v>
          </cell>
        </row>
        <row r="14">
          <cell r="AO14" t="str">
            <v>13 エコ分野</v>
          </cell>
        </row>
        <row r="15">
          <cell r="AO15" t="str">
            <v>14 調理分野</v>
          </cell>
        </row>
        <row r="16">
          <cell r="AO16" t="str">
            <v>15 電気関連分野</v>
          </cell>
        </row>
        <row r="17">
          <cell r="AO17" t="str">
            <v>16 機械関連分野</v>
          </cell>
        </row>
        <row r="18">
          <cell r="AO18" t="str">
            <v>17 金属関連分野</v>
          </cell>
        </row>
        <row r="19">
          <cell r="AO19" t="str">
            <v>18 建設関連分野</v>
          </cell>
        </row>
        <row r="20">
          <cell r="AO20" t="str">
            <v>19 理容・美容関連分野</v>
          </cell>
        </row>
        <row r="21">
          <cell r="AO21" t="str">
            <v>20 その他の分野</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w="12700">
          <a:solidFill>
            <a:sysClr val="windowText" lastClr="000000"/>
          </a:solidFill>
          <a:headEnd type="none" w="med" len="med"/>
          <a:tailEnd type="triangle" w="med" len="med"/>
        </a:ln>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11.bin"/><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12.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3.xml"/><Relationship Id="rId1" Type="http://schemas.openxmlformats.org/officeDocument/2006/relationships/printerSettings" Target="../printerSettings/printerSettings16.bin"/><Relationship Id="rId4" Type="http://schemas.openxmlformats.org/officeDocument/2006/relationships/comments" Target="../comments8.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5.xml"/><Relationship Id="rId1" Type="http://schemas.openxmlformats.org/officeDocument/2006/relationships/printerSettings" Target="../printerSettings/printerSettings19.bin"/><Relationship Id="rId4" Type="http://schemas.openxmlformats.org/officeDocument/2006/relationships/comments" Target="../comments9.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6.xml"/><Relationship Id="rId1" Type="http://schemas.openxmlformats.org/officeDocument/2006/relationships/printerSettings" Target="../printerSettings/printerSettings20.bin"/><Relationship Id="rId4" Type="http://schemas.openxmlformats.org/officeDocument/2006/relationships/comments" Target="../comments10.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8.xml"/><Relationship Id="rId1" Type="http://schemas.openxmlformats.org/officeDocument/2006/relationships/printerSettings" Target="../printerSettings/printerSettings22.bin"/><Relationship Id="rId4"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hyperlink" Target="mailto:tuyosi.hirano@careersupply.co.jp" TargetMode="External"/><Relationship Id="rId7" Type="http://schemas.openxmlformats.org/officeDocument/2006/relationships/comments" Target="../comments4.xml"/><Relationship Id="rId2" Type="http://schemas.openxmlformats.org/officeDocument/2006/relationships/hyperlink" Target="mailto:jimu@careersupply.co.jp" TargetMode="External"/><Relationship Id="rId1" Type="http://schemas.openxmlformats.org/officeDocument/2006/relationships/hyperlink" Target="mailto:tomoko.hirano@careersupply.co.jp" TargetMode="External"/><Relationship Id="rId6" Type="http://schemas.openxmlformats.org/officeDocument/2006/relationships/vmlDrawing" Target="../drawings/vmlDrawing4.vml"/><Relationship Id="rId5" Type="http://schemas.openxmlformats.org/officeDocument/2006/relationships/drawing" Target="../drawings/drawing4.x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FFFF00"/>
    <pageSetUpPr fitToPage="1"/>
  </sheetPr>
  <dimension ref="A1:M29"/>
  <sheetViews>
    <sheetView view="pageBreakPreview" topLeftCell="A7" zoomScale="55" zoomScaleNormal="100" zoomScaleSheetLayoutView="55" zoomScalePageLayoutView="220" workbookViewId="0">
      <selection activeCell="N12" sqref="N12"/>
    </sheetView>
  </sheetViews>
  <sheetFormatPr defaultColWidth="9" defaultRowHeight="13.5"/>
  <cols>
    <col min="1" max="1" width="5.5" style="5" customWidth="1"/>
    <col min="2" max="2" width="17.375" style="5" customWidth="1"/>
    <col min="3" max="4" width="33.625" style="5" customWidth="1"/>
    <col min="5" max="5" width="70.625" style="5" customWidth="1"/>
    <col min="6" max="6" width="56.25" style="740" customWidth="1"/>
    <col min="7" max="7" width="15.75" style="872" customWidth="1"/>
    <col min="8" max="8" width="15.75" style="5" customWidth="1"/>
    <col min="9" max="16384" width="9" style="5"/>
  </cols>
  <sheetData>
    <row r="1" spans="1:13" s="2" customFormat="1" ht="32.25" customHeight="1">
      <c r="A1" s="1013" t="s">
        <v>1251</v>
      </c>
      <c r="B1" s="1013"/>
      <c r="C1" s="1013"/>
      <c r="D1" s="1013"/>
      <c r="E1" s="1013"/>
      <c r="F1" s="1013"/>
      <c r="G1" s="1013"/>
      <c r="H1" s="1013"/>
      <c r="I1" s="627"/>
      <c r="J1" s="627"/>
      <c r="K1" s="1"/>
      <c r="L1" s="1"/>
      <c r="M1" s="1"/>
    </row>
    <row r="2" spans="1:13" s="2" customFormat="1" ht="21" customHeight="1">
      <c r="B2" s="3"/>
      <c r="C2" s="3"/>
      <c r="D2" s="3"/>
      <c r="F2" s="3"/>
      <c r="G2" s="866"/>
      <c r="H2" s="3"/>
    </row>
    <row r="3" spans="1:13" s="2" customFormat="1" ht="18" customHeight="1">
      <c r="A3" s="741" t="s">
        <v>0</v>
      </c>
      <c r="B3" s="4"/>
      <c r="C3" s="1014" t="str">
        <f>IF(様式1!L11="","",様式1!L11)</f>
        <v>株式会社キャリアサプライ</v>
      </c>
      <c r="D3" s="1014"/>
      <c r="E3" s="1014"/>
      <c r="F3" s="3"/>
      <c r="G3" s="866"/>
      <c r="H3" s="3"/>
    </row>
    <row r="4" spans="1:13" s="2" customFormat="1" ht="6.75" customHeight="1">
      <c r="A4" s="1"/>
      <c r="B4" s="3"/>
      <c r="C4" s="3"/>
      <c r="D4" s="3"/>
      <c r="F4" s="3"/>
      <c r="G4" s="866"/>
      <c r="H4" s="3"/>
    </row>
    <row r="5" spans="1:13" s="2" customFormat="1" ht="18" customHeight="1">
      <c r="A5" s="741" t="s">
        <v>1</v>
      </c>
      <c r="B5" s="4"/>
      <c r="C5" s="1015">
        <f>IF(様式1!O3="","",様式1!O3)</f>
        <v>44957</v>
      </c>
      <c r="D5" s="1015"/>
      <c r="E5" s="1015"/>
      <c r="F5" s="739"/>
      <c r="G5" s="866"/>
      <c r="H5" s="3"/>
    </row>
    <row r="6" spans="1:13" s="2" customFormat="1" ht="9.9499999999999993" customHeight="1">
      <c r="B6" s="3"/>
      <c r="C6" s="3"/>
      <c r="D6" s="3"/>
      <c r="F6" s="3"/>
      <c r="G6" s="866"/>
      <c r="H6" s="3"/>
    </row>
    <row r="7" spans="1:13" ht="45.75" customHeight="1">
      <c r="A7" s="745" t="s">
        <v>923</v>
      </c>
      <c r="B7" s="746" t="s">
        <v>2</v>
      </c>
      <c r="C7" s="1016" t="s">
        <v>3</v>
      </c>
      <c r="D7" s="1017"/>
      <c r="E7" s="1017"/>
      <c r="F7" s="745" t="s">
        <v>1203</v>
      </c>
      <c r="G7" s="867" t="s">
        <v>4</v>
      </c>
      <c r="H7" s="746" t="s">
        <v>5</v>
      </c>
    </row>
    <row r="8" spans="1:13" ht="24.75" customHeight="1">
      <c r="A8" s="742">
        <v>1</v>
      </c>
      <c r="B8" s="742" t="s">
        <v>6</v>
      </c>
      <c r="C8" s="1018" t="s">
        <v>7</v>
      </c>
      <c r="D8" s="1019"/>
      <c r="E8" s="1020"/>
      <c r="F8" s="749" t="s">
        <v>1205</v>
      </c>
      <c r="G8" s="868" t="s">
        <v>1436</v>
      </c>
      <c r="H8" s="816"/>
    </row>
    <row r="9" spans="1:13" ht="24.75" customHeight="1">
      <c r="A9" s="742">
        <v>2</v>
      </c>
      <c r="B9" s="742" t="s">
        <v>924</v>
      </c>
      <c r="C9" s="1018" t="s">
        <v>1204</v>
      </c>
      <c r="D9" s="1019"/>
      <c r="E9" s="1020"/>
      <c r="F9" s="749" t="s">
        <v>1205</v>
      </c>
      <c r="G9" s="868" t="s">
        <v>1436</v>
      </c>
      <c r="H9" s="816"/>
    </row>
    <row r="10" spans="1:13" ht="283.5" customHeight="1">
      <c r="A10" s="742">
        <v>3</v>
      </c>
      <c r="B10" s="742" t="s">
        <v>925</v>
      </c>
      <c r="C10" s="1021" t="s">
        <v>1258</v>
      </c>
      <c r="D10" s="1022"/>
      <c r="E10" s="1023"/>
      <c r="F10" s="749" t="s">
        <v>1205</v>
      </c>
      <c r="G10" s="869" t="s">
        <v>1436</v>
      </c>
      <c r="H10" s="817"/>
    </row>
    <row r="11" spans="1:13" ht="337.5" customHeight="1">
      <c r="A11" s="742">
        <v>4</v>
      </c>
      <c r="B11" s="742" t="s">
        <v>926</v>
      </c>
      <c r="C11" s="1021" t="s">
        <v>1259</v>
      </c>
      <c r="D11" s="1022"/>
      <c r="E11" s="1022"/>
      <c r="F11" s="750" t="s">
        <v>1205</v>
      </c>
      <c r="G11" s="869" t="s">
        <v>1436</v>
      </c>
      <c r="H11" s="817"/>
    </row>
    <row r="12" spans="1:13" ht="117.75" customHeight="1">
      <c r="A12" s="742">
        <v>5</v>
      </c>
      <c r="B12" s="743" t="s">
        <v>927</v>
      </c>
      <c r="C12" s="1024" t="s">
        <v>1249</v>
      </c>
      <c r="D12" s="1025"/>
      <c r="E12" s="1025"/>
      <c r="F12" s="750" t="s">
        <v>1205</v>
      </c>
      <c r="G12" s="869" t="s">
        <v>909</v>
      </c>
      <c r="H12" s="816"/>
    </row>
    <row r="13" spans="1:13" ht="24" customHeight="1">
      <c r="A13" s="742">
        <v>6</v>
      </c>
      <c r="B13" s="742" t="s">
        <v>928</v>
      </c>
      <c r="C13" s="1026" t="s">
        <v>929</v>
      </c>
      <c r="D13" s="1027"/>
      <c r="E13" s="1027"/>
      <c r="F13" s="750" t="s">
        <v>1205</v>
      </c>
      <c r="G13" s="868" t="s">
        <v>1436</v>
      </c>
      <c r="H13" s="816"/>
    </row>
    <row r="14" spans="1:13" ht="115.5" customHeight="1">
      <c r="A14" s="742">
        <v>7</v>
      </c>
      <c r="B14" s="742" t="s">
        <v>9</v>
      </c>
      <c r="C14" s="1021" t="s">
        <v>1216</v>
      </c>
      <c r="D14" s="1027"/>
      <c r="E14" s="1027"/>
      <c r="F14" s="750" t="s">
        <v>1205</v>
      </c>
      <c r="G14" s="868" t="s">
        <v>1436</v>
      </c>
      <c r="H14" s="816"/>
    </row>
    <row r="15" spans="1:13" ht="169.5" customHeight="1">
      <c r="A15" s="747">
        <v>8</v>
      </c>
      <c r="B15" s="747" t="s">
        <v>907</v>
      </c>
      <c r="C15" s="1031" t="s">
        <v>1206</v>
      </c>
      <c r="D15" s="1032"/>
      <c r="E15" s="1033"/>
      <c r="F15" s="842" t="s">
        <v>1252</v>
      </c>
      <c r="G15" s="868" t="s">
        <v>1436</v>
      </c>
      <c r="H15" s="816"/>
    </row>
    <row r="16" spans="1:13" ht="81.75" customHeight="1">
      <c r="A16" s="742">
        <v>9</v>
      </c>
      <c r="B16" s="742" t="s">
        <v>930</v>
      </c>
      <c r="C16" s="1018" t="s">
        <v>10</v>
      </c>
      <c r="D16" s="1019"/>
      <c r="E16" s="1020"/>
      <c r="F16" s="751" t="s">
        <v>1205</v>
      </c>
      <c r="G16" s="868" t="s">
        <v>1436</v>
      </c>
      <c r="H16" s="816"/>
    </row>
    <row r="17" spans="1:9" ht="195" customHeight="1">
      <c r="A17" s="742">
        <v>10</v>
      </c>
      <c r="B17" s="742" t="s">
        <v>931</v>
      </c>
      <c r="C17" s="1021" t="s">
        <v>1230</v>
      </c>
      <c r="D17" s="1022"/>
      <c r="E17" s="1023"/>
      <c r="F17" s="749" t="s">
        <v>1205</v>
      </c>
      <c r="G17" s="869" t="s">
        <v>1436</v>
      </c>
      <c r="H17" s="817"/>
    </row>
    <row r="18" spans="1:9" ht="124.5" customHeight="1">
      <c r="A18" s="747">
        <v>11</v>
      </c>
      <c r="B18" s="747" t="s">
        <v>932</v>
      </c>
      <c r="C18" s="1034" t="s">
        <v>933</v>
      </c>
      <c r="D18" s="1035"/>
      <c r="E18" s="1039"/>
      <c r="F18" s="842" t="s">
        <v>1253</v>
      </c>
      <c r="G18" s="869" t="s">
        <v>1437</v>
      </c>
      <c r="H18" s="817"/>
    </row>
    <row r="19" spans="1:9" ht="131.25" customHeight="1">
      <c r="A19" s="747">
        <v>12</v>
      </c>
      <c r="B19" s="747" t="s">
        <v>934</v>
      </c>
      <c r="C19" s="1034" t="s">
        <v>11</v>
      </c>
      <c r="D19" s="1035"/>
      <c r="E19" s="1039"/>
      <c r="F19" s="842" t="s">
        <v>1253</v>
      </c>
      <c r="G19" s="869" t="s">
        <v>1437</v>
      </c>
      <c r="H19" s="817"/>
    </row>
    <row r="20" spans="1:9" ht="24" customHeight="1">
      <c r="A20" s="742">
        <v>13</v>
      </c>
      <c r="B20" s="742" t="s">
        <v>752</v>
      </c>
      <c r="C20" s="1029" t="s">
        <v>504</v>
      </c>
      <c r="D20" s="1019"/>
      <c r="E20" s="1020"/>
      <c r="F20" s="749" t="s">
        <v>1205</v>
      </c>
      <c r="G20" s="870" t="s">
        <v>1436</v>
      </c>
      <c r="H20" s="818"/>
      <c r="I20" s="405"/>
    </row>
    <row r="21" spans="1:9" ht="24" customHeight="1">
      <c r="A21" s="742">
        <v>14</v>
      </c>
      <c r="B21" s="744" t="s">
        <v>935</v>
      </c>
      <c r="C21" s="1018" t="s">
        <v>12</v>
      </c>
      <c r="D21" s="1019"/>
      <c r="E21" s="1020"/>
      <c r="F21" s="749" t="s">
        <v>1205</v>
      </c>
      <c r="G21" s="870" t="s">
        <v>1436</v>
      </c>
      <c r="H21" s="818"/>
    </row>
    <row r="22" spans="1:9" s="844" customFormat="1" ht="154.5" customHeight="1">
      <c r="A22" s="747">
        <v>15</v>
      </c>
      <c r="B22" s="815" t="s">
        <v>935</v>
      </c>
      <c r="C22" s="1036" t="s">
        <v>1207</v>
      </c>
      <c r="D22" s="1037"/>
      <c r="E22" s="1038"/>
      <c r="F22" s="843" t="s">
        <v>1254</v>
      </c>
      <c r="G22" s="871" t="s">
        <v>1436</v>
      </c>
      <c r="H22" s="819"/>
    </row>
    <row r="23" spans="1:9" s="844" customFormat="1" ht="156.75" customHeight="1">
      <c r="A23" s="747">
        <v>16</v>
      </c>
      <c r="B23" s="748" t="s">
        <v>753</v>
      </c>
      <c r="C23" s="1034" t="s">
        <v>14</v>
      </c>
      <c r="D23" s="1035"/>
      <c r="E23" s="1039"/>
      <c r="F23" s="842" t="s">
        <v>1255</v>
      </c>
      <c r="G23" s="871" t="s">
        <v>1436</v>
      </c>
      <c r="H23" s="819"/>
    </row>
    <row r="24" spans="1:9" ht="190.5" customHeight="1">
      <c r="A24" s="742">
        <v>17</v>
      </c>
      <c r="B24" s="744" t="s">
        <v>754</v>
      </c>
      <c r="C24" s="1029" t="s">
        <v>1228</v>
      </c>
      <c r="D24" s="1030"/>
      <c r="E24" s="1020"/>
      <c r="F24" s="752" t="s">
        <v>1201</v>
      </c>
      <c r="G24" s="871" t="s">
        <v>1436</v>
      </c>
      <c r="H24" s="819"/>
    </row>
    <row r="25" spans="1:9" ht="213.75" customHeight="1">
      <c r="A25" s="742">
        <v>18</v>
      </c>
      <c r="B25" s="744" t="s">
        <v>755</v>
      </c>
      <c r="C25" s="1029" t="s">
        <v>1229</v>
      </c>
      <c r="D25" s="1030"/>
      <c r="E25" s="1020"/>
      <c r="F25" s="752" t="s">
        <v>1202</v>
      </c>
      <c r="G25" s="871" t="s">
        <v>1437</v>
      </c>
      <c r="H25" s="819"/>
    </row>
    <row r="26" spans="1:9" ht="186.75" customHeight="1">
      <c r="A26" s="747">
        <v>19</v>
      </c>
      <c r="B26" s="748" t="s">
        <v>1209</v>
      </c>
      <c r="C26" s="1031" t="s">
        <v>1208</v>
      </c>
      <c r="D26" s="1032"/>
      <c r="E26" s="1033"/>
      <c r="F26" s="842" t="s">
        <v>1260</v>
      </c>
      <c r="G26" s="870" t="s">
        <v>1437</v>
      </c>
      <c r="H26" s="818"/>
    </row>
    <row r="27" spans="1:9" s="844" customFormat="1" ht="188.25" customHeight="1">
      <c r="A27" s="747">
        <v>20</v>
      </c>
      <c r="B27" s="748" t="s">
        <v>756</v>
      </c>
      <c r="C27" s="1034" t="s">
        <v>15</v>
      </c>
      <c r="D27" s="1035"/>
      <c r="E27" s="1035"/>
      <c r="F27" s="842" t="s">
        <v>1256</v>
      </c>
      <c r="G27" s="871" t="s">
        <v>1437</v>
      </c>
      <c r="H27" s="819"/>
    </row>
    <row r="28" spans="1:9" ht="44.25" customHeight="1">
      <c r="A28" s="1028" t="s">
        <v>1211</v>
      </c>
      <c r="B28" s="1028"/>
      <c r="C28" s="1028"/>
      <c r="D28" s="1028"/>
      <c r="E28" s="1028"/>
      <c r="F28" s="1028"/>
      <c r="G28" s="1028"/>
      <c r="H28" s="1028"/>
    </row>
    <row r="29" spans="1:9" ht="44.25" customHeight="1">
      <c r="A29" s="1012" t="s">
        <v>1210</v>
      </c>
      <c r="B29" s="1012"/>
      <c r="C29" s="1012"/>
      <c r="D29" s="1012"/>
      <c r="E29" s="1012"/>
      <c r="F29" s="1012"/>
      <c r="G29" s="1012"/>
      <c r="H29" s="1012"/>
    </row>
  </sheetData>
  <mergeCells count="26">
    <mergeCell ref="C22:E22"/>
    <mergeCell ref="C23:E23"/>
    <mergeCell ref="C24:E24"/>
    <mergeCell ref="C15:E15"/>
    <mergeCell ref="C18:E18"/>
    <mergeCell ref="C19:E19"/>
    <mergeCell ref="C21:E21"/>
    <mergeCell ref="C20:E20"/>
    <mergeCell ref="C16:E16"/>
    <mergeCell ref="C17:E17"/>
    <mergeCell ref="A29:H29"/>
    <mergeCell ref="A1:H1"/>
    <mergeCell ref="C3:E3"/>
    <mergeCell ref="C5:E5"/>
    <mergeCell ref="C7:E7"/>
    <mergeCell ref="C8:E8"/>
    <mergeCell ref="C9:E9"/>
    <mergeCell ref="C10:E10"/>
    <mergeCell ref="C11:E11"/>
    <mergeCell ref="C12:E12"/>
    <mergeCell ref="C13:E13"/>
    <mergeCell ref="A28:H28"/>
    <mergeCell ref="C25:E25"/>
    <mergeCell ref="C26:E26"/>
    <mergeCell ref="C27:E27"/>
    <mergeCell ref="C14:E14"/>
  </mergeCells>
  <phoneticPr fontId="9"/>
  <conditionalFormatting sqref="G16:G17 G20:G21 G24:G25 G8:G14">
    <cfRule type="containsBlanks" dxfId="659" priority="2">
      <formula>LEN(TRIM(G8))=0</formula>
    </cfRule>
  </conditionalFormatting>
  <conditionalFormatting sqref="G15 G22:G23 G26:G27 G18:G19">
    <cfRule type="containsBlanks" dxfId="658" priority="1">
      <formula>LEN(TRIM(G15))=0</formula>
    </cfRule>
  </conditionalFormatting>
  <printOptions horizontalCentered="1"/>
  <pageMargins left="0.62992125984251968" right="0.62992125984251968" top="0.39370078740157483" bottom="0.39370078740157483" header="0" footer="0.19685039370078741"/>
  <pageSetup paperSize="9" scale="25" orientation="portrait" horizontalDpi="300" verticalDpi="300" r:id="rId1"/>
  <headerFooter scaleWithDoc="0">
    <oddFooter>&amp;R&amp;10（令和4年12月2日以降に開講する訓練科から適用）</oddFooter>
  </headerFooter>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3:AI84"/>
  <sheetViews>
    <sheetView showGridLines="0" view="pageBreakPreview" zoomScale="60" zoomScaleNormal="100" workbookViewId="0">
      <selection activeCell="F21" sqref="F21:G21"/>
    </sheetView>
  </sheetViews>
  <sheetFormatPr defaultColWidth="9" defaultRowHeight="13.5"/>
  <cols>
    <col min="1" max="1" width="2.5" customWidth="1"/>
    <col min="2" max="2" width="4" customWidth="1"/>
    <col min="3" max="3" width="5.625" customWidth="1"/>
    <col min="4" max="34" width="4.125" customWidth="1"/>
    <col min="35" max="35" width="4.25" customWidth="1"/>
  </cols>
  <sheetData>
    <row r="3" spans="2:35">
      <c r="B3" s="50"/>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50"/>
      <c r="AH3" s="119" t="s">
        <v>734</v>
      </c>
      <c r="AI3" s="46"/>
    </row>
    <row r="4" spans="2:35" ht="18.75">
      <c r="B4" s="1884" t="s">
        <v>571</v>
      </c>
      <c r="C4" s="1884"/>
      <c r="D4" s="1884"/>
      <c r="E4" s="1884"/>
      <c r="F4" s="1884"/>
      <c r="G4" s="1884"/>
      <c r="H4" s="1884"/>
      <c r="I4" s="1884"/>
      <c r="J4" s="1884"/>
      <c r="K4" s="1884"/>
      <c r="L4" s="1884"/>
      <c r="M4" s="1884"/>
      <c r="N4" s="1884"/>
      <c r="O4" s="1884"/>
      <c r="P4" s="1884"/>
      <c r="Q4" s="1884"/>
      <c r="R4" s="1884"/>
      <c r="S4" s="1884"/>
      <c r="T4" s="1884"/>
      <c r="U4" s="1884"/>
      <c r="V4" s="1884"/>
      <c r="W4" s="1884"/>
      <c r="X4" s="1884"/>
      <c r="Y4" s="1884"/>
      <c r="Z4" s="1884"/>
      <c r="AA4" s="1884"/>
      <c r="AB4" s="1884"/>
      <c r="AC4" s="1884"/>
      <c r="AD4" s="1884"/>
      <c r="AE4" s="1884"/>
      <c r="AF4" s="1884"/>
      <c r="AG4" s="1884"/>
      <c r="AH4" s="1884"/>
      <c r="AI4" s="46"/>
    </row>
    <row r="5" spans="2:35">
      <c r="B5" s="46"/>
      <c r="C5" s="46"/>
      <c r="D5" s="46"/>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50"/>
      <c r="AH5" s="50"/>
      <c r="AI5" s="46"/>
    </row>
    <row r="6" spans="2:35">
      <c r="B6" s="1885" t="s">
        <v>0</v>
      </c>
      <c r="C6" s="1885"/>
      <c r="D6" s="1885"/>
      <c r="E6" s="1885" t="s">
        <v>572</v>
      </c>
      <c r="F6" s="1885"/>
      <c r="G6" s="1885"/>
      <c r="H6" s="1885"/>
      <c r="I6" s="1885"/>
      <c r="J6" s="1885"/>
      <c r="K6" s="1885"/>
      <c r="L6" s="1885"/>
      <c r="M6" s="1885"/>
      <c r="N6" s="1885"/>
      <c r="O6" s="1885"/>
      <c r="P6" s="1885"/>
      <c r="Q6" s="1885"/>
      <c r="R6" s="1885"/>
      <c r="S6" s="1885" t="s">
        <v>276</v>
      </c>
      <c r="T6" s="1885"/>
      <c r="U6" s="1885"/>
      <c r="V6" s="1885" t="s">
        <v>667</v>
      </c>
      <c r="W6" s="1885"/>
      <c r="X6" s="1885"/>
      <c r="Y6" s="1885"/>
      <c r="Z6" s="1885"/>
      <c r="AA6" s="1885"/>
      <c r="AB6" s="1885"/>
      <c r="AC6" s="1885"/>
      <c r="AD6" s="1885"/>
      <c r="AE6" s="1885"/>
      <c r="AF6" s="1885"/>
      <c r="AG6" s="1885"/>
      <c r="AH6" s="1885"/>
      <c r="AI6" s="46"/>
    </row>
    <row r="7" spans="2:35">
      <c r="B7" s="50"/>
      <c r="C7" s="50"/>
      <c r="D7" s="50"/>
      <c r="E7" s="50"/>
      <c r="F7" s="50"/>
      <c r="G7" s="50"/>
      <c r="H7" s="50"/>
      <c r="I7" s="50"/>
      <c r="J7" s="50"/>
      <c r="K7" s="50"/>
      <c r="L7" s="50"/>
      <c r="M7" s="50"/>
      <c r="N7" s="50"/>
      <c r="O7" s="50"/>
      <c r="P7" s="50"/>
      <c r="Q7" s="50"/>
      <c r="R7" s="50"/>
      <c r="S7" s="50"/>
      <c r="T7" s="50"/>
      <c r="U7" s="50"/>
      <c r="V7" s="50"/>
      <c r="W7" s="50"/>
      <c r="X7" s="50"/>
      <c r="Y7" s="50"/>
      <c r="Z7" s="50"/>
      <c r="AA7" s="50"/>
      <c r="AB7" s="50"/>
      <c r="AC7" s="50"/>
      <c r="AD7" s="50"/>
      <c r="AE7" s="50"/>
      <c r="AF7" s="50"/>
      <c r="AG7" s="50"/>
      <c r="AH7" s="50"/>
      <c r="AI7" s="46"/>
    </row>
    <row r="8" spans="2:35">
      <c r="B8" s="1861" t="s">
        <v>764</v>
      </c>
      <c r="C8" s="122" t="s">
        <v>763</v>
      </c>
      <c r="D8" s="498" t="s">
        <v>1066</v>
      </c>
      <c r="E8" s="499" t="s">
        <v>1067</v>
      </c>
      <c r="F8" s="499" t="s">
        <v>765</v>
      </c>
      <c r="G8" s="499" t="s">
        <v>766</v>
      </c>
      <c r="H8" s="499" t="s">
        <v>767</v>
      </c>
      <c r="I8" s="499" t="s">
        <v>768</v>
      </c>
      <c r="J8" s="499" t="s">
        <v>769</v>
      </c>
      <c r="K8" s="499" t="s">
        <v>770</v>
      </c>
      <c r="L8" s="499" t="s">
        <v>771</v>
      </c>
      <c r="M8" s="499" t="s">
        <v>772</v>
      </c>
      <c r="N8" s="499" t="s">
        <v>773</v>
      </c>
      <c r="O8" s="499" t="s">
        <v>1068</v>
      </c>
      <c r="P8" s="499" t="s">
        <v>892</v>
      </c>
      <c r="Q8" s="499" t="s">
        <v>783</v>
      </c>
      <c r="R8" s="499" t="s">
        <v>784</v>
      </c>
      <c r="S8" s="499" t="s">
        <v>785</v>
      </c>
      <c r="T8" s="499" t="s">
        <v>786</v>
      </c>
      <c r="U8" s="499" t="s">
        <v>787</v>
      </c>
      <c r="V8" s="499" t="s">
        <v>788</v>
      </c>
      <c r="W8" s="499" t="s">
        <v>789</v>
      </c>
      <c r="X8" s="499" t="s">
        <v>790</v>
      </c>
      <c r="Y8" s="499" t="s">
        <v>791</v>
      </c>
      <c r="Z8" s="499" t="s">
        <v>792</v>
      </c>
      <c r="AA8" s="499" t="s">
        <v>793</v>
      </c>
      <c r="AB8" s="499" t="s">
        <v>794</v>
      </c>
      <c r="AC8" s="499" t="s">
        <v>795</v>
      </c>
      <c r="AD8" s="499" t="s">
        <v>796</v>
      </c>
      <c r="AE8" s="499" t="s">
        <v>797</v>
      </c>
      <c r="AF8" s="499" t="s">
        <v>798</v>
      </c>
      <c r="AG8" s="499" t="s">
        <v>799</v>
      </c>
      <c r="AH8" s="533"/>
      <c r="AI8" s="411"/>
    </row>
    <row r="9" spans="2:35">
      <c r="B9" s="1862"/>
      <c r="C9" s="122" t="s">
        <v>277</v>
      </c>
      <c r="D9" s="414" t="s">
        <v>774</v>
      </c>
      <c r="E9" s="412" t="s">
        <v>775</v>
      </c>
      <c r="F9" s="412" t="s">
        <v>776</v>
      </c>
      <c r="G9" s="412" t="s">
        <v>777</v>
      </c>
      <c r="H9" s="412" t="s">
        <v>778</v>
      </c>
      <c r="I9" s="412" t="s">
        <v>779</v>
      </c>
      <c r="J9" s="412" t="s">
        <v>780</v>
      </c>
      <c r="K9" s="412" t="s">
        <v>310</v>
      </c>
      <c r="L9" s="412" t="s">
        <v>781</v>
      </c>
      <c r="M9" s="412" t="s">
        <v>776</v>
      </c>
      <c r="N9" s="412" t="s">
        <v>777</v>
      </c>
      <c r="O9" s="412" t="s">
        <v>778</v>
      </c>
      <c r="P9" s="412" t="s">
        <v>779</v>
      </c>
      <c r="Q9" s="412" t="s">
        <v>780</v>
      </c>
      <c r="R9" s="412" t="s">
        <v>310</v>
      </c>
      <c r="S9" s="412" t="s">
        <v>781</v>
      </c>
      <c r="T9" s="412" t="s">
        <v>776</v>
      </c>
      <c r="U9" s="412" t="s">
        <v>777</v>
      </c>
      <c r="V9" s="412" t="s">
        <v>778</v>
      </c>
      <c r="W9" s="412" t="s">
        <v>779</v>
      </c>
      <c r="X9" s="412" t="s">
        <v>780</v>
      </c>
      <c r="Y9" s="412" t="s">
        <v>310</v>
      </c>
      <c r="Z9" s="412" t="s">
        <v>781</v>
      </c>
      <c r="AA9" s="412" t="s">
        <v>776</v>
      </c>
      <c r="AB9" s="412" t="s">
        <v>777</v>
      </c>
      <c r="AC9" s="412" t="s">
        <v>778</v>
      </c>
      <c r="AD9" s="412" t="s">
        <v>779</v>
      </c>
      <c r="AE9" s="412" t="s">
        <v>780</v>
      </c>
      <c r="AF9" s="412" t="s">
        <v>310</v>
      </c>
      <c r="AG9" s="412" t="s">
        <v>781</v>
      </c>
      <c r="AH9" s="413"/>
      <c r="AI9" s="411"/>
    </row>
    <row r="10" spans="2:35" ht="13.5" customHeight="1">
      <c r="B10" s="1862"/>
      <c r="C10" s="1864" t="s">
        <v>372</v>
      </c>
      <c r="D10" s="1886" t="s">
        <v>577</v>
      </c>
      <c r="E10" s="1848" t="s">
        <v>312</v>
      </c>
      <c r="F10" s="1848" t="s">
        <v>312</v>
      </c>
      <c r="G10" s="1848" t="s">
        <v>312</v>
      </c>
      <c r="H10" s="1848" t="s">
        <v>312</v>
      </c>
      <c r="I10" s="1848"/>
      <c r="J10" s="1848"/>
      <c r="K10" s="1848" t="s">
        <v>312</v>
      </c>
      <c r="L10" s="1848" t="s">
        <v>312</v>
      </c>
      <c r="M10" s="1848" t="s">
        <v>312</v>
      </c>
      <c r="N10" s="1848" t="s">
        <v>1069</v>
      </c>
      <c r="O10" s="1848" t="s">
        <v>312</v>
      </c>
      <c r="P10" s="1848"/>
      <c r="Q10" s="1848"/>
      <c r="R10" s="1848"/>
      <c r="S10" s="1848"/>
      <c r="T10" s="1848" t="s">
        <v>312</v>
      </c>
      <c r="U10" s="1848" t="s">
        <v>312</v>
      </c>
      <c r="V10" s="1848" t="s">
        <v>312</v>
      </c>
      <c r="W10" s="1848"/>
      <c r="X10" s="1848"/>
      <c r="Y10" s="1848" t="s">
        <v>579</v>
      </c>
      <c r="Z10" s="1848" t="s">
        <v>579</v>
      </c>
      <c r="AA10" s="1848" t="s">
        <v>579</v>
      </c>
      <c r="AB10" s="1848" t="s">
        <v>579</v>
      </c>
      <c r="AC10" s="1848" t="s">
        <v>579</v>
      </c>
      <c r="AD10" s="1848"/>
      <c r="AE10" s="1848"/>
      <c r="AF10" s="1848" t="s">
        <v>579</v>
      </c>
      <c r="AG10" s="1848" t="s">
        <v>579</v>
      </c>
      <c r="AH10" s="1851"/>
      <c r="AI10" s="411"/>
    </row>
    <row r="11" spans="2:35">
      <c r="B11" s="1862"/>
      <c r="C11" s="1865"/>
      <c r="D11" s="1887"/>
      <c r="E11" s="1849"/>
      <c r="F11" s="1849"/>
      <c r="G11" s="1849"/>
      <c r="H11" s="1849"/>
      <c r="I11" s="1849"/>
      <c r="J11" s="1849"/>
      <c r="K11" s="1849"/>
      <c r="L11" s="1849"/>
      <c r="M11" s="1849"/>
      <c r="N11" s="1849"/>
      <c r="O11" s="1849"/>
      <c r="P11" s="1849"/>
      <c r="Q11" s="1849"/>
      <c r="R11" s="1849"/>
      <c r="S11" s="1849"/>
      <c r="T11" s="1849"/>
      <c r="U11" s="1849"/>
      <c r="V11" s="1849"/>
      <c r="W11" s="1849"/>
      <c r="X11" s="1849"/>
      <c r="Y11" s="1849"/>
      <c r="Z11" s="1849"/>
      <c r="AA11" s="1849"/>
      <c r="AB11" s="1849"/>
      <c r="AC11" s="1849"/>
      <c r="AD11" s="1849"/>
      <c r="AE11" s="1849"/>
      <c r="AF11" s="1849"/>
      <c r="AG11" s="1849"/>
      <c r="AH11" s="1852"/>
      <c r="AI11" s="411"/>
    </row>
    <row r="12" spans="2:35">
      <c r="B12" s="1862"/>
      <c r="C12" s="1865"/>
      <c r="D12" s="1887"/>
      <c r="E12" s="1849"/>
      <c r="F12" s="1849"/>
      <c r="G12" s="1849"/>
      <c r="H12" s="1849"/>
      <c r="I12" s="1849"/>
      <c r="J12" s="1849"/>
      <c r="K12" s="1849"/>
      <c r="L12" s="1849"/>
      <c r="M12" s="1849"/>
      <c r="N12" s="1849"/>
      <c r="O12" s="1849"/>
      <c r="P12" s="1849"/>
      <c r="Q12" s="1849"/>
      <c r="R12" s="1849"/>
      <c r="S12" s="1849"/>
      <c r="T12" s="1849"/>
      <c r="U12" s="1849"/>
      <c r="V12" s="1849"/>
      <c r="W12" s="1849"/>
      <c r="X12" s="1849"/>
      <c r="Y12" s="1849"/>
      <c r="Z12" s="1849"/>
      <c r="AA12" s="1849"/>
      <c r="AB12" s="1849"/>
      <c r="AC12" s="1849"/>
      <c r="AD12" s="1849"/>
      <c r="AE12" s="1849"/>
      <c r="AF12" s="1849"/>
      <c r="AG12" s="1849"/>
      <c r="AH12" s="1852"/>
      <c r="AI12" s="411"/>
    </row>
    <row r="13" spans="2:35">
      <c r="B13" s="1862"/>
      <c r="C13" s="1865"/>
      <c r="D13" s="1887"/>
      <c r="E13" s="1849"/>
      <c r="F13" s="1849"/>
      <c r="G13" s="1849"/>
      <c r="H13" s="1849"/>
      <c r="I13" s="1849"/>
      <c r="J13" s="1849"/>
      <c r="K13" s="1849"/>
      <c r="L13" s="1849"/>
      <c r="M13" s="1849"/>
      <c r="N13" s="1849"/>
      <c r="O13" s="1849"/>
      <c r="P13" s="1849"/>
      <c r="Q13" s="1849"/>
      <c r="R13" s="1849"/>
      <c r="S13" s="1849"/>
      <c r="T13" s="1849"/>
      <c r="U13" s="1849"/>
      <c r="V13" s="1849"/>
      <c r="W13" s="1849"/>
      <c r="X13" s="1849"/>
      <c r="Y13" s="1849"/>
      <c r="Z13" s="1849"/>
      <c r="AA13" s="1849"/>
      <c r="AB13" s="1849"/>
      <c r="AC13" s="1849"/>
      <c r="AD13" s="1849"/>
      <c r="AE13" s="1849"/>
      <c r="AF13" s="1849"/>
      <c r="AG13" s="1849"/>
      <c r="AH13" s="1852"/>
      <c r="AI13" s="411"/>
    </row>
    <row r="14" spans="2:35">
      <c r="B14" s="1862"/>
      <c r="C14" s="1865"/>
      <c r="D14" s="1887"/>
      <c r="E14" s="1849"/>
      <c r="F14" s="1849"/>
      <c r="G14" s="1849"/>
      <c r="H14" s="1849"/>
      <c r="I14" s="1849"/>
      <c r="J14" s="1849"/>
      <c r="K14" s="1849"/>
      <c r="L14" s="1849"/>
      <c r="M14" s="1849"/>
      <c r="N14" s="1849"/>
      <c r="O14" s="1849"/>
      <c r="P14" s="1849"/>
      <c r="Q14" s="1849"/>
      <c r="R14" s="1849"/>
      <c r="S14" s="1849"/>
      <c r="T14" s="1849"/>
      <c r="U14" s="1849"/>
      <c r="V14" s="1849"/>
      <c r="W14" s="1849"/>
      <c r="X14" s="1849"/>
      <c r="Y14" s="1849"/>
      <c r="Z14" s="1849"/>
      <c r="AA14" s="1849"/>
      <c r="AB14" s="1849"/>
      <c r="AC14" s="1849"/>
      <c r="AD14" s="1849"/>
      <c r="AE14" s="1849"/>
      <c r="AF14" s="1849"/>
      <c r="AG14" s="1849"/>
      <c r="AH14" s="1852"/>
      <c r="AI14" s="411"/>
    </row>
    <row r="15" spans="2:35">
      <c r="B15" s="1862"/>
      <c r="C15" s="1865"/>
      <c r="D15" s="1887"/>
      <c r="E15" s="1849"/>
      <c r="F15" s="1849"/>
      <c r="G15" s="1849"/>
      <c r="H15" s="1849"/>
      <c r="I15" s="1849"/>
      <c r="J15" s="1849"/>
      <c r="K15" s="1849"/>
      <c r="L15" s="1849"/>
      <c r="M15" s="1849"/>
      <c r="N15" s="1849"/>
      <c r="O15" s="1849"/>
      <c r="P15" s="1849"/>
      <c r="Q15" s="1849"/>
      <c r="R15" s="1849"/>
      <c r="S15" s="1849"/>
      <c r="T15" s="1849"/>
      <c r="U15" s="1849"/>
      <c r="V15" s="1849"/>
      <c r="W15" s="1849"/>
      <c r="X15" s="1849"/>
      <c r="Y15" s="1849"/>
      <c r="Z15" s="1849"/>
      <c r="AA15" s="1849"/>
      <c r="AB15" s="1849"/>
      <c r="AC15" s="1849"/>
      <c r="AD15" s="1849"/>
      <c r="AE15" s="1849"/>
      <c r="AF15" s="1849"/>
      <c r="AG15" s="1849"/>
      <c r="AH15" s="1852"/>
      <c r="AI15" s="411"/>
    </row>
    <row r="16" spans="2:35">
      <c r="B16" s="1862"/>
      <c r="C16" s="1865"/>
      <c r="D16" s="1887"/>
      <c r="E16" s="1849"/>
      <c r="F16" s="1849"/>
      <c r="G16" s="1849"/>
      <c r="H16" s="1849"/>
      <c r="I16" s="1849"/>
      <c r="J16" s="1849"/>
      <c r="K16" s="1849"/>
      <c r="L16" s="1849"/>
      <c r="M16" s="1849"/>
      <c r="N16" s="1849"/>
      <c r="O16" s="1849"/>
      <c r="P16" s="1849"/>
      <c r="Q16" s="1849"/>
      <c r="R16" s="1849"/>
      <c r="S16" s="1849"/>
      <c r="T16" s="1849"/>
      <c r="U16" s="1849"/>
      <c r="V16" s="1849"/>
      <c r="W16" s="1849"/>
      <c r="X16" s="1849"/>
      <c r="Y16" s="1849"/>
      <c r="Z16" s="1849"/>
      <c r="AA16" s="1849"/>
      <c r="AB16" s="1849"/>
      <c r="AC16" s="1849"/>
      <c r="AD16" s="1849"/>
      <c r="AE16" s="1849"/>
      <c r="AF16" s="1849"/>
      <c r="AG16" s="1849"/>
      <c r="AH16" s="1852"/>
      <c r="AI16" s="411"/>
    </row>
    <row r="17" spans="2:35">
      <c r="B17" s="1862"/>
      <c r="C17" s="1865"/>
      <c r="D17" s="1887"/>
      <c r="E17" s="1849"/>
      <c r="F17" s="1849"/>
      <c r="G17" s="1849"/>
      <c r="H17" s="1849"/>
      <c r="I17" s="1849"/>
      <c r="J17" s="1849"/>
      <c r="K17" s="1849"/>
      <c r="L17" s="1849"/>
      <c r="M17" s="1849"/>
      <c r="N17" s="1849"/>
      <c r="O17" s="1849"/>
      <c r="P17" s="1849"/>
      <c r="Q17" s="1849"/>
      <c r="R17" s="1849"/>
      <c r="S17" s="1849"/>
      <c r="T17" s="1849"/>
      <c r="U17" s="1849"/>
      <c r="V17" s="1849"/>
      <c r="W17" s="1849"/>
      <c r="X17" s="1849"/>
      <c r="Y17" s="1849"/>
      <c r="Z17" s="1849"/>
      <c r="AA17" s="1849"/>
      <c r="AB17" s="1849"/>
      <c r="AC17" s="1849"/>
      <c r="AD17" s="1849"/>
      <c r="AE17" s="1849"/>
      <c r="AF17" s="1849"/>
      <c r="AG17" s="1849"/>
      <c r="AH17" s="1852"/>
      <c r="AI17" s="411"/>
    </row>
    <row r="18" spans="2:35">
      <c r="B18" s="1862"/>
      <c r="C18" s="1865"/>
      <c r="D18" s="1887"/>
      <c r="E18" s="1849"/>
      <c r="F18" s="1849"/>
      <c r="G18" s="1849"/>
      <c r="H18" s="1849"/>
      <c r="I18" s="1849"/>
      <c r="J18" s="1849"/>
      <c r="K18" s="1849"/>
      <c r="L18" s="1849"/>
      <c r="M18" s="1849"/>
      <c r="N18" s="1849"/>
      <c r="O18" s="1849"/>
      <c r="P18" s="1849"/>
      <c r="Q18" s="1849"/>
      <c r="R18" s="1849"/>
      <c r="S18" s="1849"/>
      <c r="T18" s="1849"/>
      <c r="U18" s="1849"/>
      <c r="V18" s="1849"/>
      <c r="W18" s="1849"/>
      <c r="X18" s="1849"/>
      <c r="Y18" s="1849"/>
      <c r="Z18" s="1849"/>
      <c r="AA18" s="1849"/>
      <c r="AB18" s="1849"/>
      <c r="AC18" s="1849"/>
      <c r="AD18" s="1849"/>
      <c r="AE18" s="1849"/>
      <c r="AF18" s="1849"/>
      <c r="AG18" s="1849"/>
      <c r="AH18" s="1852"/>
      <c r="AI18" s="411"/>
    </row>
    <row r="19" spans="2:35">
      <c r="B19" s="1862"/>
      <c r="C19" s="1865"/>
      <c r="D19" s="1887"/>
      <c r="E19" s="1849"/>
      <c r="F19" s="1849"/>
      <c r="G19" s="1849"/>
      <c r="H19" s="1849"/>
      <c r="I19" s="1849"/>
      <c r="J19" s="1849"/>
      <c r="K19" s="1849"/>
      <c r="L19" s="1849"/>
      <c r="M19" s="1849"/>
      <c r="N19" s="1849"/>
      <c r="O19" s="1849"/>
      <c r="P19" s="1849"/>
      <c r="Q19" s="1849"/>
      <c r="R19" s="1849"/>
      <c r="S19" s="1849"/>
      <c r="T19" s="1849"/>
      <c r="U19" s="1849"/>
      <c r="V19" s="1849"/>
      <c r="W19" s="1849"/>
      <c r="X19" s="1849"/>
      <c r="Y19" s="1849"/>
      <c r="Z19" s="1849"/>
      <c r="AA19" s="1849"/>
      <c r="AB19" s="1849"/>
      <c r="AC19" s="1849"/>
      <c r="AD19" s="1849"/>
      <c r="AE19" s="1849"/>
      <c r="AF19" s="1849"/>
      <c r="AG19" s="1849"/>
      <c r="AH19" s="1852"/>
      <c r="AI19" s="411"/>
    </row>
    <row r="20" spans="2:35">
      <c r="B20" s="1862"/>
      <c r="C20" s="1866"/>
      <c r="D20" s="1888"/>
      <c r="E20" s="1849"/>
      <c r="F20" s="1849"/>
      <c r="G20" s="1849"/>
      <c r="H20" s="1849"/>
      <c r="I20" s="1850"/>
      <c r="J20" s="1850"/>
      <c r="K20" s="1849"/>
      <c r="L20" s="1849"/>
      <c r="M20" s="1849"/>
      <c r="N20" s="1849"/>
      <c r="O20" s="1849"/>
      <c r="P20" s="1850"/>
      <c r="Q20" s="1850"/>
      <c r="R20" s="1849"/>
      <c r="S20" s="1849"/>
      <c r="T20" s="1850"/>
      <c r="U20" s="1850"/>
      <c r="V20" s="1849"/>
      <c r="W20" s="1850"/>
      <c r="X20" s="1850"/>
      <c r="Y20" s="1849"/>
      <c r="Z20" s="1849"/>
      <c r="AA20" s="1849"/>
      <c r="AB20" s="1849"/>
      <c r="AC20" s="1849"/>
      <c r="AD20" s="1849"/>
      <c r="AE20" s="1849"/>
      <c r="AF20" s="1849"/>
      <c r="AG20" s="1849"/>
      <c r="AH20" s="1855"/>
      <c r="AI20" s="411"/>
    </row>
    <row r="21" spans="2:35">
      <c r="B21" s="1862"/>
      <c r="C21" s="505" t="s">
        <v>282</v>
      </c>
      <c r="D21" s="417"/>
      <c r="E21" s="418"/>
      <c r="F21" s="418"/>
      <c r="G21" s="418"/>
      <c r="H21" s="418"/>
      <c r="I21" s="412"/>
      <c r="J21" s="412"/>
      <c r="K21" s="418"/>
      <c r="L21" s="418"/>
      <c r="M21" s="418"/>
      <c r="N21" s="418"/>
      <c r="O21" s="418"/>
      <c r="P21" s="412"/>
      <c r="Q21" s="412"/>
      <c r="R21" s="418"/>
      <c r="S21" s="412"/>
      <c r="T21" s="650"/>
      <c r="U21" s="650"/>
      <c r="V21" s="650"/>
      <c r="W21" s="650"/>
      <c r="X21" s="650"/>
      <c r="Y21" s="653"/>
      <c r="Z21" s="412"/>
      <c r="AA21" s="418"/>
      <c r="AB21" s="418"/>
      <c r="AC21" s="653" t="s">
        <v>1070</v>
      </c>
      <c r="AD21" s="418"/>
      <c r="AE21" s="418"/>
      <c r="AF21" s="418"/>
      <c r="AG21" s="418"/>
      <c r="AH21" s="419"/>
      <c r="AI21" s="410"/>
    </row>
    <row r="22" spans="2:35">
      <c r="B22" s="1862"/>
      <c r="C22" s="654" t="s">
        <v>1071</v>
      </c>
      <c r="D22" s="655"/>
      <c r="E22" s="656"/>
      <c r="F22" s="656"/>
      <c r="G22" s="656"/>
      <c r="H22" s="656"/>
      <c r="I22" s="657"/>
      <c r="J22" s="657"/>
      <c r="K22" s="656"/>
      <c r="L22" s="656"/>
      <c r="M22" s="656"/>
      <c r="N22" s="656"/>
      <c r="O22" s="656"/>
      <c r="P22" s="657"/>
      <c r="Q22" s="657"/>
      <c r="R22" s="656"/>
      <c r="S22" s="657"/>
      <c r="T22" s="664" t="s">
        <v>1103</v>
      </c>
      <c r="U22" s="664" t="s">
        <v>1070</v>
      </c>
      <c r="V22" s="664"/>
      <c r="W22" s="657"/>
      <c r="X22" s="657"/>
      <c r="Y22" s="656"/>
      <c r="Z22" s="657"/>
      <c r="AA22" s="656"/>
      <c r="AB22" s="656"/>
      <c r="AC22" s="656"/>
      <c r="AD22" s="656"/>
      <c r="AE22" s="656"/>
      <c r="AF22" s="656"/>
      <c r="AG22" s="656"/>
      <c r="AH22" s="658"/>
      <c r="AI22" s="410"/>
    </row>
    <row r="23" spans="2:35" ht="18.75" thickBot="1">
      <c r="B23" s="1862"/>
      <c r="C23" s="1856" t="s">
        <v>409</v>
      </c>
      <c r="D23" s="1880"/>
      <c r="E23" s="1839" t="s">
        <v>1073</v>
      </c>
      <c r="F23" s="1839" t="s">
        <v>1074</v>
      </c>
      <c r="G23" s="1839" t="s">
        <v>1075</v>
      </c>
      <c r="H23" s="1839" t="s">
        <v>1075</v>
      </c>
      <c r="I23" s="1839"/>
      <c r="J23" s="1839"/>
      <c r="K23" s="1839" t="s">
        <v>1076</v>
      </c>
      <c r="L23" s="1839" t="s">
        <v>1077</v>
      </c>
      <c r="M23" s="1839" t="s">
        <v>1075</v>
      </c>
      <c r="N23" s="1839"/>
      <c r="O23" s="1839" t="s">
        <v>1076</v>
      </c>
      <c r="P23" s="1839"/>
      <c r="Q23" s="1839"/>
      <c r="R23" s="1839"/>
      <c r="S23" s="1839"/>
      <c r="T23" s="1839" t="s">
        <v>1114</v>
      </c>
      <c r="U23" s="1839" t="s">
        <v>1115</v>
      </c>
      <c r="V23" s="1839" t="s">
        <v>1075</v>
      </c>
      <c r="W23" s="1839"/>
      <c r="X23" s="1839"/>
      <c r="Y23" s="1839" t="s">
        <v>1076</v>
      </c>
      <c r="Z23" s="1839" t="s">
        <v>1077</v>
      </c>
      <c r="AA23" s="1839" t="s">
        <v>1078</v>
      </c>
      <c r="AB23" s="1839" t="s">
        <v>1075</v>
      </c>
      <c r="AC23" s="1839" t="s">
        <v>1075</v>
      </c>
      <c r="AD23" s="1839"/>
      <c r="AE23" s="1839"/>
      <c r="AF23" s="1839" t="s">
        <v>1076</v>
      </c>
      <c r="AG23" s="1839" t="s">
        <v>1075</v>
      </c>
      <c r="AH23" s="1841"/>
      <c r="AI23" s="500" t="s">
        <v>731</v>
      </c>
    </row>
    <row r="24" spans="2:35" ht="14.25" thickBot="1">
      <c r="B24" s="1863"/>
      <c r="C24" s="1857"/>
      <c r="D24" s="1881"/>
      <c r="E24" s="1840"/>
      <c r="F24" s="1840"/>
      <c r="G24" s="1840"/>
      <c r="H24" s="1840"/>
      <c r="I24" s="1840"/>
      <c r="J24" s="1840"/>
      <c r="K24" s="1840"/>
      <c r="L24" s="1840"/>
      <c r="M24" s="1840"/>
      <c r="N24" s="1840"/>
      <c r="O24" s="1840"/>
      <c r="P24" s="1840"/>
      <c r="Q24" s="1840"/>
      <c r="R24" s="1840"/>
      <c r="S24" s="1840"/>
      <c r="T24" s="1840"/>
      <c r="U24" s="1840"/>
      <c r="V24" s="1840"/>
      <c r="W24" s="1840"/>
      <c r="X24" s="1840"/>
      <c r="Y24" s="1840"/>
      <c r="Z24" s="1840"/>
      <c r="AA24" s="1840"/>
      <c r="AB24" s="1840"/>
      <c r="AC24" s="1840"/>
      <c r="AD24" s="1840"/>
      <c r="AE24" s="1840"/>
      <c r="AF24" s="1840"/>
      <c r="AG24" s="1840"/>
      <c r="AH24" s="1876"/>
      <c r="AI24" s="501" t="s">
        <v>1105</v>
      </c>
    </row>
    <row r="25" spans="2:35">
      <c r="B25" s="409"/>
      <c r="C25" s="410"/>
      <c r="D25" s="410"/>
      <c r="E25" s="130"/>
      <c r="F25" s="410"/>
      <c r="G25" s="410"/>
      <c r="H25" s="410"/>
      <c r="I25" s="410"/>
      <c r="J25" s="410"/>
      <c r="K25" s="130"/>
      <c r="L25" s="130"/>
      <c r="M25" s="415"/>
      <c r="N25" s="410"/>
      <c r="O25" s="410"/>
      <c r="P25" s="410"/>
      <c r="Q25" s="410"/>
      <c r="R25" s="130"/>
      <c r="S25" s="130"/>
      <c r="T25" s="410"/>
      <c r="U25" s="410"/>
      <c r="V25" s="410"/>
      <c r="W25" s="410"/>
      <c r="X25" s="410"/>
      <c r="Y25" s="410"/>
      <c r="Z25" s="410"/>
      <c r="AA25" s="410"/>
      <c r="AB25" s="410"/>
      <c r="AC25" s="410"/>
      <c r="AD25" s="410"/>
      <c r="AE25" s="410"/>
      <c r="AF25" s="410"/>
      <c r="AG25" s="1882"/>
      <c r="AH25" s="1882"/>
      <c r="AI25" s="665"/>
    </row>
    <row r="26" spans="2:35">
      <c r="B26" s="1861" t="s">
        <v>782</v>
      </c>
      <c r="C26" s="122" t="s">
        <v>763</v>
      </c>
      <c r="D26" s="498" t="s">
        <v>1080</v>
      </c>
      <c r="E26" s="498" t="s">
        <v>1081</v>
      </c>
      <c r="F26" s="498" t="s">
        <v>800</v>
      </c>
      <c r="G26" s="498" t="s">
        <v>801</v>
      </c>
      <c r="H26" s="498" t="s">
        <v>802</v>
      </c>
      <c r="I26" s="498" t="s">
        <v>803</v>
      </c>
      <c r="J26" s="498" t="s">
        <v>804</v>
      </c>
      <c r="K26" s="498" t="s">
        <v>805</v>
      </c>
      <c r="L26" s="498" t="s">
        <v>806</v>
      </c>
      <c r="M26" s="498" t="s">
        <v>807</v>
      </c>
      <c r="N26" s="498" t="s">
        <v>808</v>
      </c>
      <c r="O26" s="498" t="s">
        <v>809</v>
      </c>
      <c r="P26" s="498" t="s">
        <v>1082</v>
      </c>
      <c r="Q26" s="498" t="s">
        <v>893</v>
      </c>
      <c r="R26" s="498" t="s">
        <v>813</v>
      </c>
      <c r="S26" s="498" t="s">
        <v>814</v>
      </c>
      <c r="T26" s="498" t="s">
        <v>815</v>
      </c>
      <c r="U26" s="498" t="s">
        <v>816</v>
      </c>
      <c r="V26" s="498" t="s">
        <v>817</v>
      </c>
      <c r="W26" s="498" t="s">
        <v>818</v>
      </c>
      <c r="X26" s="498" t="s">
        <v>819</v>
      </c>
      <c r="Y26" s="498" t="s">
        <v>820</v>
      </c>
      <c r="Z26" s="498" t="s">
        <v>821</v>
      </c>
      <c r="AA26" s="498" t="s">
        <v>822</v>
      </c>
      <c r="AB26" s="498" t="s">
        <v>823</v>
      </c>
      <c r="AC26" s="498" t="s">
        <v>824</v>
      </c>
      <c r="AD26" s="498" t="s">
        <v>825</v>
      </c>
      <c r="AE26" s="498" t="s">
        <v>826</v>
      </c>
      <c r="AF26" s="498" t="s">
        <v>827</v>
      </c>
      <c r="AG26" s="498" t="s">
        <v>828</v>
      </c>
      <c r="AH26" s="544" t="s">
        <v>829</v>
      </c>
      <c r="AI26" s="411"/>
    </row>
    <row r="27" spans="2:35">
      <c r="B27" s="1862"/>
      <c r="C27" s="122" t="s">
        <v>277</v>
      </c>
      <c r="D27" s="414" t="s">
        <v>810</v>
      </c>
      <c r="E27" s="412" t="s">
        <v>811</v>
      </c>
      <c r="F27" s="412" t="s">
        <v>778</v>
      </c>
      <c r="G27" s="412" t="s">
        <v>779</v>
      </c>
      <c r="H27" s="412" t="s">
        <v>780</v>
      </c>
      <c r="I27" s="412" t="s">
        <v>310</v>
      </c>
      <c r="J27" s="412" t="s">
        <v>781</v>
      </c>
      <c r="K27" s="412" t="s">
        <v>776</v>
      </c>
      <c r="L27" s="412" t="s">
        <v>777</v>
      </c>
      <c r="M27" s="412" t="s">
        <v>778</v>
      </c>
      <c r="N27" s="412" t="s">
        <v>779</v>
      </c>
      <c r="O27" s="412" t="s">
        <v>780</v>
      </c>
      <c r="P27" s="412" t="s">
        <v>310</v>
      </c>
      <c r="Q27" s="412" t="s">
        <v>781</v>
      </c>
      <c r="R27" s="412" t="s">
        <v>776</v>
      </c>
      <c r="S27" s="412" t="s">
        <v>777</v>
      </c>
      <c r="T27" s="412" t="s">
        <v>778</v>
      </c>
      <c r="U27" s="412" t="s">
        <v>779</v>
      </c>
      <c r="V27" s="412" t="s">
        <v>780</v>
      </c>
      <c r="W27" s="412" t="s">
        <v>310</v>
      </c>
      <c r="X27" s="412" t="s">
        <v>781</v>
      </c>
      <c r="Y27" s="412" t="s">
        <v>776</v>
      </c>
      <c r="Z27" s="412" t="s">
        <v>777</v>
      </c>
      <c r="AA27" s="412" t="s">
        <v>778</v>
      </c>
      <c r="AB27" s="412" t="s">
        <v>779</v>
      </c>
      <c r="AC27" s="412" t="s">
        <v>780</v>
      </c>
      <c r="AD27" s="412" t="s">
        <v>310</v>
      </c>
      <c r="AE27" s="412" t="s">
        <v>781</v>
      </c>
      <c r="AF27" s="412" t="s">
        <v>776</v>
      </c>
      <c r="AG27" s="412" t="s">
        <v>777</v>
      </c>
      <c r="AH27" s="413" t="s">
        <v>778</v>
      </c>
      <c r="AI27" s="411"/>
    </row>
    <row r="28" spans="2:35" ht="13.5" customHeight="1">
      <c r="B28" s="1862"/>
      <c r="C28" s="1864" t="s">
        <v>372</v>
      </c>
      <c r="D28" s="1877" t="s">
        <v>1083</v>
      </c>
      <c r="E28" s="1877" t="s">
        <v>1084</v>
      </c>
      <c r="F28" s="1877" t="s">
        <v>914</v>
      </c>
      <c r="G28" s="1874"/>
      <c r="H28" s="1874"/>
      <c r="I28" s="1874" t="s">
        <v>1083</v>
      </c>
      <c r="J28" s="1874" t="s">
        <v>1084</v>
      </c>
      <c r="K28" s="1874" t="s">
        <v>1085</v>
      </c>
      <c r="L28" s="1874" t="s">
        <v>1084</v>
      </c>
      <c r="M28" s="1848" t="s">
        <v>1164</v>
      </c>
      <c r="N28" s="1848"/>
      <c r="O28" s="1848"/>
      <c r="P28" s="1848" t="s">
        <v>312</v>
      </c>
      <c r="Q28" s="1848" t="s">
        <v>312</v>
      </c>
      <c r="R28" s="1848" t="s">
        <v>312</v>
      </c>
      <c r="S28" s="1848" t="s">
        <v>578</v>
      </c>
      <c r="T28" s="1848" t="s">
        <v>578</v>
      </c>
      <c r="U28" s="1848"/>
      <c r="V28" s="1848"/>
      <c r="W28" s="1848" t="s">
        <v>578</v>
      </c>
      <c r="X28" s="1848" t="s">
        <v>579</v>
      </c>
      <c r="Y28" s="1848" t="s">
        <v>579</v>
      </c>
      <c r="Z28" s="1848" t="s">
        <v>579</v>
      </c>
      <c r="AA28" s="1848" t="s">
        <v>579</v>
      </c>
      <c r="AB28" s="1848"/>
      <c r="AC28" s="1848"/>
      <c r="AD28" s="1848" t="s">
        <v>580</v>
      </c>
      <c r="AE28" s="1848" t="s">
        <v>580</v>
      </c>
      <c r="AF28" s="1848" t="s">
        <v>580</v>
      </c>
      <c r="AG28" s="1848" t="s">
        <v>580</v>
      </c>
      <c r="AH28" s="1869" t="s">
        <v>580</v>
      </c>
      <c r="AI28" s="411"/>
    </row>
    <row r="29" spans="2:35">
      <c r="B29" s="1862"/>
      <c r="C29" s="1865"/>
      <c r="D29" s="1878"/>
      <c r="E29" s="1878"/>
      <c r="F29" s="1878"/>
      <c r="G29" s="1849"/>
      <c r="H29" s="1849"/>
      <c r="I29" s="1875"/>
      <c r="J29" s="1875"/>
      <c r="K29" s="1875"/>
      <c r="L29" s="1875"/>
      <c r="M29" s="1849"/>
      <c r="N29" s="1849"/>
      <c r="O29" s="1849"/>
      <c r="P29" s="1849"/>
      <c r="Q29" s="1849"/>
      <c r="R29" s="1849"/>
      <c r="S29" s="1849"/>
      <c r="T29" s="1849"/>
      <c r="U29" s="1849"/>
      <c r="V29" s="1849"/>
      <c r="W29" s="1849"/>
      <c r="X29" s="1849"/>
      <c r="Y29" s="1849"/>
      <c r="Z29" s="1849"/>
      <c r="AA29" s="1849"/>
      <c r="AB29" s="1849"/>
      <c r="AC29" s="1849"/>
      <c r="AD29" s="1849"/>
      <c r="AE29" s="1849"/>
      <c r="AF29" s="1849"/>
      <c r="AG29" s="1849"/>
      <c r="AH29" s="1870"/>
      <c r="AI29" s="411"/>
    </row>
    <row r="30" spans="2:35">
      <c r="B30" s="1862"/>
      <c r="C30" s="1865"/>
      <c r="D30" s="1878"/>
      <c r="E30" s="1878"/>
      <c r="F30" s="1878"/>
      <c r="G30" s="1849"/>
      <c r="H30" s="1849"/>
      <c r="I30" s="1875"/>
      <c r="J30" s="1875"/>
      <c r="K30" s="1875"/>
      <c r="L30" s="1875"/>
      <c r="M30" s="1849"/>
      <c r="N30" s="1849"/>
      <c r="O30" s="1849"/>
      <c r="P30" s="1849"/>
      <c r="Q30" s="1849"/>
      <c r="R30" s="1849"/>
      <c r="S30" s="1849"/>
      <c r="T30" s="1849"/>
      <c r="U30" s="1849"/>
      <c r="V30" s="1849"/>
      <c r="W30" s="1849"/>
      <c r="X30" s="1849"/>
      <c r="Y30" s="1849"/>
      <c r="Z30" s="1849"/>
      <c r="AA30" s="1849"/>
      <c r="AB30" s="1849"/>
      <c r="AC30" s="1849"/>
      <c r="AD30" s="1849"/>
      <c r="AE30" s="1849"/>
      <c r="AF30" s="1849"/>
      <c r="AG30" s="1849"/>
      <c r="AH30" s="1870"/>
      <c r="AI30" s="411"/>
    </row>
    <row r="31" spans="2:35">
      <c r="B31" s="1862"/>
      <c r="C31" s="1865"/>
      <c r="D31" s="1878"/>
      <c r="E31" s="1878"/>
      <c r="F31" s="1878"/>
      <c r="G31" s="1849"/>
      <c r="H31" s="1849"/>
      <c r="I31" s="1875"/>
      <c r="J31" s="1875"/>
      <c r="K31" s="1875"/>
      <c r="L31" s="1875"/>
      <c r="M31" s="1849"/>
      <c r="N31" s="1849"/>
      <c r="O31" s="1849"/>
      <c r="P31" s="1849"/>
      <c r="Q31" s="1849"/>
      <c r="R31" s="1849"/>
      <c r="S31" s="1849"/>
      <c r="T31" s="1849"/>
      <c r="U31" s="1849"/>
      <c r="V31" s="1849"/>
      <c r="W31" s="1849"/>
      <c r="X31" s="1849"/>
      <c r="Y31" s="1849"/>
      <c r="Z31" s="1849"/>
      <c r="AA31" s="1849"/>
      <c r="AB31" s="1849"/>
      <c r="AC31" s="1849"/>
      <c r="AD31" s="1849"/>
      <c r="AE31" s="1849"/>
      <c r="AF31" s="1849"/>
      <c r="AG31" s="1849"/>
      <c r="AH31" s="1870"/>
      <c r="AI31" s="411"/>
    </row>
    <row r="32" spans="2:35">
      <c r="B32" s="1862"/>
      <c r="C32" s="1865"/>
      <c r="D32" s="1878"/>
      <c r="E32" s="1878"/>
      <c r="F32" s="1878"/>
      <c r="G32" s="1849"/>
      <c r="H32" s="1849"/>
      <c r="I32" s="1875"/>
      <c r="J32" s="1875"/>
      <c r="K32" s="1875"/>
      <c r="L32" s="1875"/>
      <c r="M32" s="1849"/>
      <c r="N32" s="1849"/>
      <c r="O32" s="1849"/>
      <c r="P32" s="1849"/>
      <c r="Q32" s="1849"/>
      <c r="R32" s="1849"/>
      <c r="S32" s="1849"/>
      <c r="T32" s="1849"/>
      <c r="U32" s="1849"/>
      <c r="V32" s="1849"/>
      <c r="W32" s="1849"/>
      <c r="X32" s="1849"/>
      <c r="Y32" s="1849"/>
      <c r="Z32" s="1849"/>
      <c r="AA32" s="1849"/>
      <c r="AB32" s="1849"/>
      <c r="AC32" s="1849"/>
      <c r="AD32" s="1849"/>
      <c r="AE32" s="1849"/>
      <c r="AF32" s="1849"/>
      <c r="AG32" s="1849"/>
      <c r="AH32" s="1870"/>
      <c r="AI32" s="411"/>
    </row>
    <row r="33" spans="2:35">
      <c r="B33" s="1862"/>
      <c r="C33" s="1865"/>
      <c r="D33" s="1878"/>
      <c r="E33" s="1878"/>
      <c r="F33" s="1878"/>
      <c r="G33" s="1849"/>
      <c r="H33" s="1849"/>
      <c r="I33" s="1875"/>
      <c r="J33" s="1875"/>
      <c r="K33" s="1875"/>
      <c r="L33" s="1875"/>
      <c r="M33" s="1849"/>
      <c r="N33" s="1849"/>
      <c r="O33" s="1849"/>
      <c r="P33" s="1849"/>
      <c r="Q33" s="1849"/>
      <c r="R33" s="1849"/>
      <c r="S33" s="1849"/>
      <c r="T33" s="1849"/>
      <c r="U33" s="1849"/>
      <c r="V33" s="1849"/>
      <c r="W33" s="1849"/>
      <c r="X33" s="1849"/>
      <c r="Y33" s="1849"/>
      <c r="Z33" s="1849"/>
      <c r="AA33" s="1849"/>
      <c r="AB33" s="1849"/>
      <c r="AC33" s="1849"/>
      <c r="AD33" s="1849"/>
      <c r="AE33" s="1849"/>
      <c r="AF33" s="1849"/>
      <c r="AG33" s="1849"/>
      <c r="AH33" s="1870"/>
      <c r="AI33" s="411"/>
    </row>
    <row r="34" spans="2:35">
      <c r="B34" s="1862"/>
      <c r="C34" s="1865"/>
      <c r="D34" s="1878"/>
      <c r="E34" s="1878"/>
      <c r="F34" s="1878"/>
      <c r="G34" s="1849"/>
      <c r="H34" s="1849"/>
      <c r="I34" s="1875"/>
      <c r="J34" s="1875"/>
      <c r="K34" s="1875"/>
      <c r="L34" s="1875"/>
      <c r="M34" s="1849"/>
      <c r="N34" s="1849"/>
      <c r="O34" s="1849"/>
      <c r="P34" s="1849"/>
      <c r="Q34" s="1849"/>
      <c r="R34" s="1849"/>
      <c r="S34" s="1849"/>
      <c r="T34" s="1849"/>
      <c r="U34" s="1849"/>
      <c r="V34" s="1849"/>
      <c r="W34" s="1849"/>
      <c r="X34" s="1849"/>
      <c r="Y34" s="1849"/>
      <c r="Z34" s="1849"/>
      <c r="AA34" s="1849"/>
      <c r="AB34" s="1849"/>
      <c r="AC34" s="1849"/>
      <c r="AD34" s="1849"/>
      <c r="AE34" s="1849"/>
      <c r="AF34" s="1849"/>
      <c r="AG34" s="1849"/>
      <c r="AH34" s="1870"/>
      <c r="AI34" s="411"/>
    </row>
    <row r="35" spans="2:35">
      <c r="B35" s="1862"/>
      <c r="C35" s="1865"/>
      <c r="D35" s="1878"/>
      <c r="E35" s="1878"/>
      <c r="F35" s="1878"/>
      <c r="G35" s="1849"/>
      <c r="H35" s="1849"/>
      <c r="I35" s="1875"/>
      <c r="J35" s="1875"/>
      <c r="K35" s="1875"/>
      <c r="L35" s="1875"/>
      <c r="M35" s="1849"/>
      <c r="N35" s="1849"/>
      <c r="O35" s="1849"/>
      <c r="P35" s="1849"/>
      <c r="Q35" s="1849"/>
      <c r="R35" s="1849"/>
      <c r="S35" s="1849"/>
      <c r="T35" s="1849"/>
      <c r="U35" s="1849"/>
      <c r="V35" s="1849"/>
      <c r="W35" s="1849"/>
      <c r="X35" s="1849"/>
      <c r="Y35" s="1849"/>
      <c r="Z35" s="1849"/>
      <c r="AA35" s="1849"/>
      <c r="AB35" s="1849"/>
      <c r="AC35" s="1849"/>
      <c r="AD35" s="1849"/>
      <c r="AE35" s="1849"/>
      <c r="AF35" s="1849"/>
      <c r="AG35" s="1849"/>
      <c r="AH35" s="1870"/>
      <c r="AI35" s="411"/>
    </row>
    <row r="36" spans="2:35">
      <c r="B36" s="1862"/>
      <c r="C36" s="1865"/>
      <c r="D36" s="1878"/>
      <c r="E36" s="1878"/>
      <c r="F36" s="1878"/>
      <c r="G36" s="1849"/>
      <c r="H36" s="1849"/>
      <c r="I36" s="1875"/>
      <c r="J36" s="1875"/>
      <c r="K36" s="1875"/>
      <c r="L36" s="1875"/>
      <c r="M36" s="1849"/>
      <c r="N36" s="1849"/>
      <c r="O36" s="1849"/>
      <c r="P36" s="1849"/>
      <c r="Q36" s="1849"/>
      <c r="R36" s="1849"/>
      <c r="S36" s="1849"/>
      <c r="T36" s="1849"/>
      <c r="U36" s="1849"/>
      <c r="V36" s="1849"/>
      <c r="W36" s="1849"/>
      <c r="X36" s="1849"/>
      <c r="Y36" s="1849"/>
      <c r="Z36" s="1849"/>
      <c r="AA36" s="1849"/>
      <c r="AB36" s="1849"/>
      <c r="AC36" s="1849"/>
      <c r="AD36" s="1849"/>
      <c r="AE36" s="1849"/>
      <c r="AF36" s="1849"/>
      <c r="AG36" s="1849"/>
      <c r="AH36" s="1870"/>
      <c r="AI36" s="411"/>
    </row>
    <row r="37" spans="2:35">
      <c r="B37" s="1862"/>
      <c r="C37" s="1865"/>
      <c r="D37" s="1878"/>
      <c r="E37" s="1878"/>
      <c r="F37" s="1878"/>
      <c r="G37" s="1849"/>
      <c r="H37" s="1849"/>
      <c r="I37" s="1875"/>
      <c r="J37" s="1875"/>
      <c r="K37" s="1875"/>
      <c r="L37" s="1875"/>
      <c r="M37" s="1849"/>
      <c r="N37" s="1849"/>
      <c r="O37" s="1849"/>
      <c r="P37" s="1849"/>
      <c r="Q37" s="1849"/>
      <c r="R37" s="1849"/>
      <c r="S37" s="1849"/>
      <c r="T37" s="1849"/>
      <c r="U37" s="1849"/>
      <c r="V37" s="1849"/>
      <c r="W37" s="1849"/>
      <c r="X37" s="1849"/>
      <c r="Y37" s="1849"/>
      <c r="Z37" s="1849"/>
      <c r="AA37" s="1849"/>
      <c r="AB37" s="1849"/>
      <c r="AC37" s="1849"/>
      <c r="AD37" s="1849"/>
      <c r="AE37" s="1849"/>
      <c r="AF37" s="1849"/>
      <c r="AG37" s="1849"/>
      <c r="AH37" s="1870"/>
      <c r="AI37" s="411"/>
    </row>
    <row r="38" spans="2:35">
      <c r="B38" s="1862"/>
      <c r="C38" s="1866"/>
      <c r="D38" s="1879"/>
      <c r="E38" s="1879"/>
      <c r="F38" s="1879"/>
      <c r="G38" s="1849"/>
      <c r="H38" s="1849"/>
      <c r="I38" s="1875"/>
      <c r="J38" s="1875"/>
      <c r="K38" s="1875"/>
      <c r="L38" s="1875"/>
      <c r="M38" s="1849"/>
      <c r="N38" s="1849"/>
      <c r="O38" s="1849"/>
      <c r="P38" s="1849"/>
      <c r="Q38" s="1849"/>
      <c r="R38" s="1849"/>
      <c r="S38" s="1849"/>
      <c r="T38" s="1849"/>
      <c r="U38" s="1849"/>
      <c r="V38" s="1849"/>
      <c r="W38" s="1849"/>
      <c r="X38" s="1849"/>
      <c r="Y38" s="1849"/>
      <c r="Z38" s="1849"/>
      <c r="AA38" s="1849"/>
      <c r="AB38" s="1849"/>
      <c r="AC38" s="1849"/>
      <c r="AD38" s="1849"/>
      <c r="AE38" s="1849"/>
      <c r="AF38" s="1849"/>
      <c r="AG38" s="1849"/>
      <c r="AH38" s="1871"/>
      <c r="AI38" s="411"/>
    </row>
    <row r="39" spans="2:35">
      <c r="B39" s="1862"/>
      <c r="C39" s="505" t="s">
        <v>282</v>
      </c>
      <c r="D39" s="417"/>
      <c r="E39" s="418" t="s">
        <v>1072</v>
      </c>
      <c r="F39" s="418"/>
      <c r="G39" s="418"/>
      <c r="H39" s="418"/>
      <c r="I39" s="412"/>
      <c r="J39" s="412"/>
      <c r="K39" s="418"/>
      <c r="L39" s="418"/>
      <c r="M39" s="418"/>
      <c r="N39" s="418"/>
      <c r="O39" s="418"/>
      <c r="P39" s="412"/>
      <c r="Q39" s="418"/>
      <c r="R39" s="418"/>
      <c r="S39" s="650"/>
      <c r="T39" s="650"/>
      <c r="U39" s="650"/>
      <c r="V39" s="412"/>
      <c r="W39" s="412"/>
      <c r="X39" s="418"/>
      <c r="Y39" s="418"/>
      <c r="Z39" s="418"/>
      <c r="AA39" s="418"/>
      <c r="AB39" s="418"/>
      <c r="AC39" s="418"/>
      <c r="AD39" s="418"/>
      <c r="AE39" s="418" t="s">
        <v>1070</v>
      </c>
      <c r="AF39" s="418"/>
      <c r="AG39" s="418"/>
      <c r="AH39" s="419"/>
      <c r="AI39" s="410"/>
    </row>
    <row r="40" spans="2:35">
      <c r="B40" s="1862"/>
      <c r="C40" s="659" t="s">
        <v>1086</v>
      </c>
      <c r="D40" s="660"/>
      <c r="E40" s="661"/>
      <c r="F40" s="661"/>
      <c r="G40" s="661"/>
      <c r="H40" s="661"/>
      <c r="I40" s="662"/>
      <c r="J40" s="662"/>
      <c r="K40" s="661"/>
      <c r="L40" s="661"/>
      <c r="M40" s="661"/>
      <c r="N40" s="661"/>
      <c r="O40" s="661"/>
      <c r="P40" s="662"/>
      <c r="Q40" s="661"/>
      <c r="R40" s="661"/>
      <c r="S40" s="662"/>
      <c r="T40" s="662"/>
      <c r="U40" s="662"/>
      <c r="V40" s="662"/>
      <c r="W40" s="662"/>
      <c r="X40" s="661"/>
      <c r="Y40" s="661"/>
      <c r="Z40" s="661"/>
      <c r="AA40" s="661"/>
      <c r="AB40" s="661"/>
      <c r="AC40" s="661"/>
      <c r="AD40" s="661"/>
      <c r="AE40" s="661"/>
      <c r="AF40" s="661"/>
      <c r="AG40" s="661"/>
      <c r="AH40" s="663"/>
      <c r="AI40" s="410"/>
    </row>
    <row r="41" spans="2:35" ht="18.75" thickBot="1">
      <c r="B41" s="1862"/>
      <c r="C41" s="1856" t="s">
        <v>409</v>
      </c>
      <c r="D41" s="1872" t="s">
        <v>1075</v>
      </c>
      <c r="E41" s="1839" t="s">
        <v>1076</v>
      </c>
      <c r="F41" s="1853"/>
      <c r="G41" s="1839"/>
      <c r="H41" s="1853"/>
      <c r="I41" s="1839" t="s">
        <v>1077</v>
      </c>
      <c r="J41" s="1839" t="s">
        <v>1075</v>
      </c>
      <c r="K41" s="1839" t="s">
        <v>1077</v>
      </c>
      <c r="L41" s="1839" t="s">
        <v>1087</v>
      </c>
      <c r="M41" s="1839"/>
      <c r="N41" s="1839"/>
      <c r="O41" s="1839"/>
      <c r="P41" s="1839" t="s">
        <v>1075</v>
      </c>
      <c r="Q41" s="1839" t="s">
        <v>1087</v>
      </c>
      <c r="R41" s="1839" t="s">
        <v>1076</v>
      </c>
      <c r="S41" s="1839" t="s">
        <v>1075</v>
      </c>
      <c r="T41" s="1839" t="s">
        <v>1087</v>
      </c>
      <c r="U41" s="1839"/>
      <c r="V41" s="1839"/>
      <c r="W41" s="1839" t="s">
        <v>1076</v>
      </c>
      <c r="X41" s="1839" t="s">
        <v>1075</v>
      </c>
      <c r="Y41" s="1839" t="s">
        <v>1075</v>
      </c>
      <c r="Z41" s="1839" t="s">
        <v>1075</v>
      </c>
      <c r="AA41" s="1839" t="s">
        <v>1075</v>
      </c>
      <c r="AB41" s="1839"/>
      <c r="AC41" s="1839"/>
      <c r="AD41" s="1839" t="s">
        <v>1075</v>
      </c>
      <c r="AE41" s="1839" t="s">
        <v>1075</v>
      </c>
      <c r="AF41" s="1839" t="s">
        <v>1075</v>
      </c>
      <c r="AG41" s="1839" t="s">
        <v>1077</v>
      </c>
      <c r="AH41" s="1839" t="s">
        <v>1087</v>
      </c>
      <c r="AI41" s="500" t="s">
        <v>731</v>
      </c>
    </row>
    <row r="42" spans="2:35" ht="14.25" thickBot="1">
      <c r="B42" s="1863"/>
      <c r="C42" s="1857"/>
      <c r="D42" s="1873"/>
      <c r="E42" s="1840"/>
      <c r="F42" s="1854"/>
      <c r="G42" s="1840"/>
      <c r="H42" s="1854"/>
      <c r="I42" s="1840"/>
      <c r="J42" s="1840"/>
      <c r="K42" s="1840"/>
      <c r="L42" s="1840"/>
      <c r="M42" s="1840"/>
      <c r="N42" s="1840"/>
      <c r="O42" s="1840"/>
      <c r="P42" s="1840"/>
      <c r="Q42" s="1840"/>
      <c r="R42" s="1840"/>
      <c r="S42" s="1840"/>
      <c r="T42" s="1840"/>
      <c r="U42" s="1840"/>
      <c r="V42" s="1840"/>
      <c r="W42" s="1840"/>
      <c r="X42" s="1840"/>
      <c r="Y42" s="1840"/>
      <c r="Z42" s="1840"/>
      <c r="AA42" s="1840"/>
      <c r="AB42" s="1840"/>
      <c r="AC42" s="1840"/>
      <c r="AD42" s="1840"/>
      <c r="AE42" s="1840"/>
      <c r="AF42" s="1840"/>
      <c r="AG42" s="1840"/>
      <c r="AH42" s="1840"/>
      <c r="AI42" s="501" t="s">
        <v>1079</v>
      </c>
    </row>
    <row r="43" spans="2:35">
      <c r="B43" s="409"/>
      <c r="C43" s="410"/>
      <c r="D43" s="410"/>
      <c r="E43" s="410"/>
      <c r="F43" s="410"/>
      <c r="G43" s="410"/>
      <c r="H43" s="410"/>
      <c r="I43" s="410"/>
      <c r="J43" s="410"/>
      <c r="K43" s="410"/>
      <c r="L43" s="410"/>
      <c r="M43" s="410"/>
      <c r="N43" s="410"/>
      <c r="O43" s="410"/>
      <c r="P43" s="410"/>
      <c r="Q43" s="410"/>
      <c r="R43" s="410"/>
      <c r="S43" s="410"/>
      <c r="T43" s="410"/>
      <c r="U43" s="410"/>
      <c r="V43" s="410"/>
      <c r="W43" s="410"/>
      <c r="X43" s="410"/>
      <c r="Y43" s="410"/>
      <c r="Z43" s="410"/>
      <c r="AA43" s="410"/>
      <c r="AB43" s="410"/>
      <c r="AC43" s="410"/>
      <c r="AD43" s="410"/>
      <c r="AE43" s="410"/>
      <c r="AF43" s="410"/>
      <c r="AG43" s="1882"/>
      <c r="AH43" s="1882"/>
      <c r="AI43" s="665"/>
    </row>
    <row r="44" spans="2:35">
      <c r="B44" s="1861" t="s">
        <v>812</v>
      </c>
      <c r="C44" s="122" t="s">
        <v>763</v>
      </c>
      <c r="D44" s="502" t="s">
        <v>1088</v>
      </c>
      <c r="E44" s="502" t="s">
        <v>830</v>
      </c>
      <c r="F44" s="502" t="s">
        <v>831</v>
      </c>
      <c r="G44" s="502" t="s">
        <v>832</v>
      </c>
      <c r="H44" s="502" t="s">
        <v>833</v>
      </c>
      <c r="I44" s="502" t="s">
        <v>834</v>
      </c>
      <c r="J44" s="502" t="s">
        <v>835</v>
      </c>
      <c r="K44" s="502" t="s">
        <v>836</v>
      </c>
      <c r="L44" s="502" t="s">
        <v>837</v>
      </c>
      <c r="M44" s="502" t="s">
        <v>838</v>
      </c>
      <c r="N44" s="502" t="s">
        <v>839</v>
      </c>
      <c r="O44" s="502" t="s">
        <v>1089</v>
      </c>
      <c r="P44" s="502" t="s">
        <v>894</v>
      </c>
      <c r="Q44" s="502" t="s">
        <v>841</v>
      </c>
      <c r="R44" s="502" t="s">
        <v>842</v>
      </c>
      <c r="S44" s="502" t="s">
        <v>843</v>
      </c>
      <c r="T44" s="502" t="s">
        <v>844</v>
      </c>
      <c r="U44" s="502" t="s">
        <v>845</v>
      </c>
      <c r="V44" s="502" t="s">
        <v>846</v>
      </c>
      <c r="W44" s="502" t="s">
        <v>847</v>
      </c>
      <c r="X44" s="502" t="s">
        <v>848</v>
      </c>
      <c r="Y44" s="502" t="s">
        <v>849</v>
      </c>
      <c r="Z44" s="502" t="s">
        <v>850</v>
      </c>
      <c r="AA44" s="502" t="s">
        <v>851</v>
      </c>
      <c r="AB44" s="502" t="s">
        <v>852</v>
      </c>
      <c r="AC44" s="502" t="s">
        <v>853</v>
      </c>
      <c r="AD44" s="502" t="s">
        <v>854</v>
      </c>
      <c r="AE44" s="502" t="s">
        <v>855</v>
      </c>
      <c r="AF44" s="502" t="s">
        <v>856</v>
      </c>
      <c r="AG44" s="502" t="s">
        <v>857</v>
      </c>
      <c r="AH44" s="533"/>
      <c r="AI44" s="411"/>
    </row>
    <row r="45" spans="2:35">
      <c r="B45" s="1862"/>
      <c r="C45" s="122" t="s">
        <v>277</v>
      </c>
      <c r="D45" s="503" t="s">
        <v>840</v>
      </c>
      <c r="E45" s="412" t="s">
        <v>211</v>
      </c>
      <c r="F45" s="412" t="s">
        <v>310</v>
      </c>
      <c r="G45" s="412" t="s">
        <v>781</v>
      </c>
      <c r="H45" s="412" t="s">
        <v>776</v>
      </c>
      <c r="I45" s="412" t="s">
        <v>777</v>
      </c>
      <c r="J45" s="412" t="s">
        <v>778</v>
      </c>
      <c r="K45" s="412" t="s">
        <v>779</v>
      </c>
      <c r="L45" s="412" t="s">
        <v>780</v>
      </c>
      <c r="M45" s="412" t="s">
        <v>310</v>
      </c>
      <c r="N45" s="412" t="s">
        <v>781</v>
      </c>
      <c r="O45" s="412" t="s">
        <v>776</v>
      </c>
      <c r="P45" s="412" t="s">
        <v>777</v>
      </c>
      <c r="Q45" s="412" t="s">
        <v>778</v>
      </c>
      <c r="R45" s="412" t="s">
        <v>779</v>
      </c>
      <c r="S45" s="412" t="s">
        <v>780</v>
      </c>
      <c r="T45" s="412" t="s">
        <v>310</v>
      </c>
      <c r="U45" s="412" t="s">
        <v>781</v>
      </c>
      <c r="V45" s="412" t="s">
        <v>776</v>
      </c>
      <c r="W45" s="412" t="s">
        <v>777</v>
      </c>
      <c r="X45" s="412" t="s">
        <v>778</v>
      </c>
      <c r="Y45" s="412" t="s">
        <v>779</v>
      </c>
      <c r="Z45" s="412" t="s">
        <v>780</v>
      </c>
      <c r="AA45" s="412" t="s">
        <v>310</v>
      </c>
      <c r="AB45" s="412" t="s">
        <v>781</v>
      </c>
      <c r="AC45" s="412" t="s">
        <v>776</v>
      </c>
      <c r="AD45" s="412" t="s">
        <v>777</v>
      </c>
      <c r="AE45" s="412" t="s">
        <v>778</v>
      </c>
      <c r="AF45" s="412" t="s">
        <v>779</v>
      </c>
      <c r="AG45" s="412" t="s">
        <v>780</v>
      </c>
      <c r="AH45" s="413"/>
      <c r="AI45" s="411"/>
    </row>
    <row r="46" spans="2:35" ht="13.5" customHeight="1">
      <c r="B46" s="1862"/>
      <c r="C46" s="1864" t="s">
        <v>372</v>
      </c>
      <c r="D46" s="1867"/>
      <c r="E46" s="1848"/>
      <c r="F46" s="1848" t="s">
        <v>580</v>
      </c>
      <c r="G46" s="1848" t="s">
        <v>581</v>
      </c>
      <c r="H46" s="1848" t="s">
        <v>311</v>
      </c>
      <c r="I46" s="1848" t="s">
        <v>915</v>
      </c>
      <c r="J46" s="1848" t="s">
        <v>585</v>
      </c>
      <c r="K46" s="1848"/>
      <c r="L46" s="1848"/>
      <c r="M46" s="1848" t="s">
        <v>311</v>
      </c>
      <c r="N46" s="1848" t="s">
        <v>311</v>
      </c>
      <c r="O46" s="1848" t="s">
        <v>311</v>
      </c>
      <c r="P46" s="1848" t="s">
        <v>582</v>
      </c>
      <c r="Q46" s="1848" t="s">
        <v>582</v>
      </c>
      <c r="R46" s="1848"/>
      <c r="S46" s="1848"/>
      <c r="T46" s="1848" t="s">
        <v>582</v>
      </c>
      <c r="U46" s="1848" t="s">
        <v>582</v>
      </c>
      <c r="V46" s="1848" t="s">
        <v>582</v>
      </c>
      <c r="W46" s="1848" t="s">
        <v>582</v>
      </c>
      <c r="X46" s="1848" t="s">
        <v>583</v>
      </c>
      <c r="Y46" s="1848"/>
      <c r="Z46" s="1848"/>
      <c r="AA46" s="1848" t="s">
        <v>584</v>
      </c>
      <c r="AB46" s="1848" t="s">
        <v>584</v>
      </c>
      <c r="AC46" s="1848" t="s">
        <v>891</v>
      </c>
      <c r="AD46" s="1848" t="s">
        <v>1090</v>
      </c>
      <c r="AE46" s="1848" t="s">
        <v>858</v>
      </c>
      <c r="AF46" s="1848"/>
      <c r="AG46" s="1851"/>
      <c r="AH46" s="1851"/>
      <c r="AI46" s="411"/>
    </row>
    <row r="47" spans="2:35">
      <c r="B47" s="1862"/>
      <c r="C47" s="1865"/>
      <c r="D47" s="1868"/>
      <c r="E47" s="1849"/>
      <c r="F47" s="1849"/>
      <c r="G47" s="1849"/>
      <c r="H47" s="1860"/>
      <c r="I47" s="1860"/>
      <c r="J47" s="1849"/>
      <c r="K47" s="1860"/>
      <c r="L47" s="1860"/>
      <c r="M47" s="1860"/>
      <c r="N47" s="1860"/>
      <c r="O47" s="1860"/>
      <c r="P47" s="1849"/>
      <c r="Q47" s="1849"/>
      <c r="R47" s="1849"/>
      <c r="S47" s="1849"/>
      <c r="T47" s="1849"/>
      <c r="U47" s="1849"/>
      <c r="V47" s="1849"/>
      <c r="W47" s="1849"/>
      <c r="X47" s="1849"/>
      <c r="Y47" s="1849"/>
      <c r="Z47" s="1849"/>
      <c r="AA47" s="1849"/>
      <c r="AB47" s="1849"/>
      <c r="AC47" s="1849"/>
      <c r="AD47" s="1849"/>
      <c r="AE47" s="1849"/>
      <c r="AF47" s="1849"/>
      <c r="AG47" s="1852"/>
      <c r="AH47" s="1852"/>
      <c r="AI47" s="411"/>
    </row>
    <row r="48" spans="2:35">
      <c r="B48" s="1862"/>
      <c r="C48" s="1865"/>
      <c r="D48" s="1868"/>
      <c r="E48" s="1849"/>
      <c r="F48" s="1849"/>
      <c r="G48" s="1849"/>
      <c r="H48" s="1860"/>
      <c r="I48" s="1860"/>
      <c r="J48" s="1849"/>
      <c r="K48" s="1860"/>
      <c r="L48" s="1860"/>
      <c r="M48" s="1860"/>
      <c r="N48" s="1860"/>
      <c r="O48" s="1860"/>
      <c r="P48" s="1849"/>
      <c r="Q48" s="1849"/>
      <c r="R48" s="1849"/>
      <c r="S48" s="1849"/>
      <c r="T48" s="1849"/>
      <c r="U48" s="1849"/>
      <c r="V48" s="1849"/>
      <c r="W48" s="1849"/>
      <c r="X48" s="1849"/>
      <c r="Y48" s="1849"/>
      <c r="Z48" s="1849"/>
      <c r="AA48" s="1849"/>
      <c r="AB48" s="1849"/>
      <c r="AC48" s="1849"/>
      <c r="AD48" s="1849"/>
      <c r="AE48" s="1849"/>
      <c r="AF48" s="1849"/>
      <c r="AG48" s="1852"/>
      <c r="AH48" s="1852"/>
      <c r="AI48" s="411"/>
    </row>
    <row r="49" spans="2:35">
      <c r="B49" s="1862"/>
      <c r="C49" s="1865"/>
      <c r="D49" s="1868"/>
      <c r="E49" s="1849"/>
      <c r="F49" s="1849"/>
      <c r="G49" s="1849"/>
      <c r="H49" s="1860"/>
      <c r="I49" s="1860"/>
      <c r="J49" s="1849"/>
      <c r="K49" s="1860"/>
      <c r="L49" s="1860"/>
      <c r="M49" s="1860"/>
      <c r="N49" s="1860"/>
      <c r="O49" s="1860"/>
      <c r="P49" s="1849"/>
      <c r="Q49" s="1849"/>
      <c r="R49" s="1849"/>
      <c r="S49" s="1849"/>
      <c r="T49" s="1849"/>
      <c r="U49" s="1849"/>
      <c r="V49" s="1849"/>
      <c r="W49" s="1849"/>
      <c r="X49" s="1849"/>
      <c r="Y49" s="1849"/>
      <c r="Z49" s="1849"/>
      <c r="AA49" s="1849"/>
      <c r="AB49" s="1849"/>
      <c r="AC49" s="1849"/>
      <c r="AD49" s="1849"/>
      <c r="AE49" s="1849"/>
      <c r="AF49" s="1849"/>
      <c r="AG49" s="1852"/>
      <c r="AH49" s="1852"/>
      <c r="AI49" s="411"/>
    </row>
    <row r="50" spans="2:35">
      <c r="B50" s="1862"/>
      <c r="C50" s="1865"/>
      <c r="D50" s="1868"/>
      <c r="E50" s="1849"/>
      <c r="F50" s="1849"/>
      <c r="G50" s="1849"/>
      <c r="H50" s="1860"/>
      <c r="I50" s="1860"/>
      <c r="J50" s="1849"/>
      <c r="K50" s="1860"/>
      <c r="L50" s="1860"/>
      <c r="M50" s="1860"/>
      <c r="N50" s="1860"/>
      <c r="O50" s="1860"/>
      <c r="P50" s="1849"/>
      <c r="Q50" s="1849"/>
      <c r="R50" s="1849"/>
      <c r="S50" s="1849"/>
      <c r="T50" s="1849"/>
      <c r="U50" s="1849"/>
      <c r="V50" s="1849"/>
      <c r="W50" s="1849"/>
      <c r="X50" s="1849"/>
      <c r="Y50" s="1849"/>
      <c r="Z50" s="1849"/>
      <c r="AA50" s="1849"/>
      <c r="AB50" s="1849"/>
      <c r="AC50" s="1849"/>
      <c r="AD50" s="1849"/>
      <c r="AE50" s="1849"/>
      <c r="AF50" s="1849"/>
      <c r="AG50" s="1852"/>
      <c r="AH50" s="1852"/>
      <c r="AI50" s="411"/>
    </row>
    <row r="51" spans="2:35">
      <c r="B51" s="1862"/>
      <c r="C51" s="1865"/>
      <c r="D51" s="1868"/>
      <c r="E51" s="1849"/>
      <c r="F51" s="1849"/>
      <c r="G51" s="1849"/>
      <c r="H51" s="1860"/>
      <c r="I51" s="1860"/>
      <c r="J51" s="1849"/>
      <c r="K51" s="1860"/>
      <c r="L51" s="1860"/>
      <c r="M51" s="1860"/>
      <c r="N51" s="1860"/>
      <c r="O51" s="1860"/>
      <c r="P51" s="1849"/>
      <c r="Q51" s="1849"/>
      <c r="R51" s="1849"/>
      <c r="S51" s="1849"/>
      <c r="T51" s="1849"/>
      <c r="U51" s="1849"/>
      <c r="V51" s="1849"/>
      <c r="W51" s="1849"/>
      <c r="X51" s="1849"/>
      <c r="Y51" s="1849"/>
      <c r="Z51" s="1849"/>
      <c r="AA51" s="1849"/>
      <c r="AB51" s="1849"/>
      <c r="AC51" s="1849"/>
      <c r="AD51" s="1849"/>
      <c r="AE51" s="1849"/>
      <c r="AF51" s="1849"/>
      <c r="AG51" s="1852"/>
      <c r="AH51" s="1852"/>
      <c r="AI51" s="411"/>
    </row>
    <row r="52" spans="2:35">
      <c r="B52" s="1862"/>
      <c r="C52" s="1865"/>
      <c r="D52" s="1868"/>
      <c r="E52" s="1849"/>
      <c r="F52" s="1849"/>
      <c r="G52" s="1849"/>
      <c r="H52" s="1860"/>
      <c r="I52" s="1860"/>
      <c r="J52" s="1849"/>
      <c r="K52" s="1860"/>
      <c r="L52" s="1860"/>
      <c r="M52" s="1860"/>
      <c r="N52" s="1860"/>
      <c r="O52" s="1860"/>
      <c r="P52" s="1849"/>
      <c r="Q52" s="1849"/>
      <c r="R52" s="1849"/>
      <c r="S52" s="1849"/>
      <c r="T52" s="1849"/>
      <c r="U52" s="1849"/>
      <c r="V52" s="1849"/>
      <c r="W52" s="1849"/>
      <c r="X52" s="1849"/>
      <c r="Y52" s="1849"/>
      <c r="Z52" s="1849"/>
      <c r="AA52" s="1849"/>
      <c r="AB52" s="1849"/>
      <c r="AC52" s="1849"/>
      <c r="AD52" s="1849"/>
      <c r="AE52" s="1849"/>
      <c r="AF52" s="1849"/>
      <c r="AG52" s="1852"/>
      <c r="AH52" s="1852"/>
      <c r="AI52" s="411"/>
    </row>
    <row r="53" spans="2:35">
      <c r="B53" s="1862"/>
      <c r="C53" s="1865"/>
      <c r="D53" s="1868"/>
      <c r="E53" s="1849"/>
      <c r="F53" s="1849"/>
      <c r="G53" s="1849"/>
      <c r="H53" s="1860"/>
      <c r="I53" s="1860"/>
      <c r="J53" s="1849"/>
      <c r="K53" s="1860"/>
      <c r="L53" s="1860"/>
      <c r="M53" s="1860"/>
      <c r="N53" s="1860"/>
      <c r="O53" s="1860"/>
      <c r="P53" s="1849"/>
      <c r="Q53" s="1849"/>
      <c r="R53" s="1849"/>
      <c r="S53" s="1849"/>
      <c r="T53" s="1849"/>
      <c r="U53" s="1849"/>
      <c r="V53" s="1849"/>
      <c r="W53" s="1849"/>
      <c r="X53" s="1849"/>
      <c r="Y53" s="1849"/>
      <c r="Z53" s="1849"/>
      <c r="AA53" s="1849"/>
      <c r="AB53" s="1849"/>
      <c r="AC53" s="1849"/>
      <c r="AD53" s="1849"/>
      <c r="AE53" s="1849"/>
      <c r="AF53" s="1849"/>
      <c r="AG53" s="1852"/>
      <c r="AH53" s="1852"/>
      <c r="AI53" s="411"/>
    </row>
    <row r="54" spans="2:35">
      <c r="B54" s="1862"/>
      <c r="C54" s="1865"/>
      <c r="D54" s="1868"/>
      <c r="E54" s="1849"/>
      <c r="F54" s="1849"/>
      <c r="G54" s="1849"/>
      <c r="H54" s="1860"/>
      <c r="I54" s="1860"/>
      <c r="J54" s="1849"/>
      <c r="K54" s="1860"/>
      <c r="L54" s="1860"/>
      <c r="M54" s="1860"/>
      <c r="N54" s="1860"/>
      <c r="O54" s="1860"/>
      <c r="P54" s="1849"/>
      <c r="Q54" s="1849"/>
      <c r="R54" s="1849"/>
      <c r="S54" s="1849"/>
      <c r="T54" s="1849"/>
      <c r="U54" s="1849"/>
      <c r="V54" s="1849"/>
      <c r="W54" s="1849"/>
      <c r="X54" s="1849"/>
      <c r="Y54" s="1849"/>
      <c r="Z54" s="1849"/>
      <c r="AA54" s="1849"/>
      <c r="AB54" s="1849"/>
      <c r="AC54" s="1849"/>
      <c r="AD54" s="1849"/>
      <c r="AE54" s="1849"/>
      <c r="AF54" s="1849"/>
      <c r="AG54" s="1852"/>
      <c r="AH54" s="1852"/>
      <c r="AI54" s="411"/>
    </row>
    <row r="55" spans="2:35">
      <c r="B55" s="1862"/>
      <c r="C55" s="1865"/>
      <c r="D55" s="1868"/>
      <c r="E55" s="1849"/>
      <c r="F55" s="1849"/>
      <c r="G55" s="1849"/>
      <c r="H55" s="1860"/>
      <c r="I55" s="1860"/>
      <c r="J55" s="1849"/>
      <c r="K55" s="1860"/>
      <c r="L55" s="1860"/>
      <c r="M55" s="1860"/>
      <c r="N55" s="1860"/>
      <c r="O55" s="1860"/>
      <c r="P55" s="1849"/>
      <c r="Q55" s="1849"/>
      <c r="R55" s="1849"/>
      <c r="S55" s="1849"/>
      <c r="T55" s="1849"/>
      <c r="U55" s="1849"/>
      <c r="V55" s="1849"/>
      <c r="W55" s="1849"/>
      <c r="X55" s="1849"/>
      <c r="Y55" s="1849"/>
      <c r="Z55" s="1849"/>
      <c r="AA55" s="1849"/>
      <c r="AB55" s="1849"/>
      <c r="AC55" s="1849"/>
      <c r="AD55" s="1849"/>
      <c r="AE55" s="1849"/>
      <c r="AF55" s="1849"/>
      <c r="AG55" s="1852"/>
      <c r="AH55" s="1852"/>
      <c r="AI55" s="411"/>
    </row>
    <row r="56" spans="2:35">
      <c r="B56" s="1862"/>
      <c r="C56" s="1866"/>
      <c r="D56" s="1868"/>
      <c r="E56" s="1849"/>
      <c r="F56" s="1849"/>
      <c r="G56" s="1849"/>
      <c r="H56" s="1860"/>
      <c r="I56" s="1860"/>
      <c r="J56" s="1850"/>
      <c r="K56" s="1860"/>
      <c r="L56" s="1860"/>
      <c r="M56" s="1860"/>
      <c r="N56" s="1860"/>
      <c r="O56" s="1860"/>
      <c r="P56" s="1849"/>
      <c r="Q56" s="1849"/>
      <c r="R56" s="1849"/>
      <c r="S56" s="1849"/>
      <c r="T56" s="1849"/>
      <c r="U56" s="1849"/>
      <c r="V56" s="1849"/>
      <c r="W56" s="1849"/>
      <c r="X56" s="1849"/>
      <c r="Y56" s="1849"/>
      <c r="Z56" s="1849"/>
      <c r="AA56" s="1850"/>
      <c r="AB56" s="1850"/>
      <c r="AC56" s="1850"/>
      <c r="AD56" s="1850"/>
      <c r="AE56" s="1850"/>
      <c r="AF56" s="1850"/>
      <c r="AG56" s="1852"/>
      <c r="AH56" s="1855"/>
      <c r="AI56" s="411"/>
    </row>
    <row r="57" spans="2:35">
      <c r="B57" s="1862"/>
      <c r="C57" s="505" t="s">
        <v>282</v>
      </c>
      <c r="D57" s="504"/>
      <c r="E57" s="418"/>
      <c r="F57" s="418" t="s">
        <v>1091</v>
      </c>
      <c r="G57" s="418"/>
      <c r="H57" s="418"/>
      <c r="I57" s="418"/>
      <c r="J57" s="418"/>
      <c r="K57" s="418"/>
      <c r="L57" s="418"/>
      <c r="M57" s="418"/>
      <c r="N57" s="418"/>
      <c r="O57" s="418"/>
      <c r="P57" s="412"/>
      <c r="Q57" s="418"/>
      <c r="R57" s="418"/>
      <c r="S57" s="418"/>
      <c r="T57" s="418"/>
      <c r="U57" s="418"/>
      <c r="V57" s="418"/>
      <c r="W57" s="418" t="s">
        <v>1092</v>
      </c>
      <c r="X57" s="418"/>
      <c r="Y57" s="418"/>
      <c r="Z57" s="418"/>
      <c r="AA57" s="418"/>
      <c r="AB57" s="418"/>
      <c r="AC57" s="418"/>
      <c r="AD57" s="418"/>
      <c r="AE57" s="418"/>
      <c r="AF57" s="418"/>
      <c r="AG57" s="418"/>
      <c r="AH57" s="419"/>
      <c r="AI57" s="411"/>
    </row>
    <row r="58" spans="2:35">
      <c r="B58" s="1862"/>
      <c r="C58" s="659" t="s">
        <v>1086</v>
      </c>
      <c r="D58" s="660"/>
      <c r="E58" s="661"/>
      <c r="F58" s="661"/>
      <c r="G58" s="661"/>
      <c r="H58" s="661"/>
      <c r="I58" s="662"/>
      <c r="J58" s="662"/>
      <c r="K58" s="661"/>
      <c r="L58" s="661"/>
      <c r="M58" s="661"/>
      <c r="N58" s="661"/>
      <c r="O58" s="661"/>
      <c r="P58" s="662"/>
      <c r="Q58" s="661"/>
      <c r="R58" s="661"/>
      <c r="S58" s="662"/>
      <c r="T58" s="662"/>
      <c r="U58" s="662"/>
      <c r="V58" s="662"/>
      <c r="W58" s="662"/>
      <c r="X58" s="661"/>
      <c r="Y58" s="661"/>
      <c r="Z58" s="661"/>
      <c r="AA58" s="661"/>
      <c r="AB58" s="661"/>
      <c r="AC58" s="661"/>
      <c r="AD58" s="661"/>
      <c r="AE58" s="661"/>
      <c r="AF58" s="661"/>
      <c r="AG58" s="661"/>
      <c r="AH58" s="663"/>
      <c r="AI58" s="411"/>
    </row>
    <row r="59" spans="2:35" ht="18.75" thickBot="1">
      <c r="B59" s="1862"/>
      <c r="C59" s="1856" t="s">
        <v>409</v>
      </c>
      <c r="D59" s="1858"/>
      <c r="E59" s="1839"/>
      <c r="F59" s="1839" t="s">
        <v>1077</v>
      </c>
      <c r="G59" s="1839" t="s">
        <v>1075</v>
      </c>
      <c r="H59" s="1839" t="s">
        <v>1093</v>
      </c>
      <c r="I59" s="1839"/>
      <c r="J59" s="1839" t="s">
        <v>1077</v>
      </c>
      <c r="K59" s="1839"/>
      <c r="L59" s="1839"/>
      <c r="M59" s="1839" t="s">
        <v>1077</v>
      </c>
      <c r="N59" s="1839" t="s">
        <v>1087</v>
      </c>
      <c r="O59" s="1839" t="s">
        <v>1093</v>
      </c>
      <c r="P59" s="1839" t="s">
        <v>1075</v>
      </c>
      <c r="Q59" s="1839" t="s">
        <v>1094</v>
      </c>
      <c r="R59" s="1839"/>
      <c r="S59" s="1839"/>
      <c r="T59" s="1839" t="s">
        <v>1095</v>
      </c>
      <c r="U59" s="1839" t="s">
        <v>1094</v>
      </c>
      <c r="V59" s="1839" t="s">
        <v>1094</v>
      </c>
      <c r="W59" s="1839" t="s">
        <v>1077</v>
      </c>
      <c r="X59" s="1839" t="s">
        <v>1075</v>
      </c>
      <c r="Y59" s="1839"/>
      <c r="Z59" s="1853"/>
      <c r="AA59" s="1839" t="s">
        <v>1077</v>
      </c>
      <c r="AB59" s="1839" t="s">
        <v>1093</v>
      </c>
      <c r="AC59" s="1839"/>
      <c r="AD59" s="1839"/>
      <c r="AE59" s="1839"/>
      <c r="AF59" s="1839"/>
      <c r="AG59" s="1839"/>
      <c r="AH59" s="1841"/>
      <c r="AI59" s="500" t="s">
        <v>731</v>
      </c>
    </row>
    <row r="60" spans="2:35" ht="14.25" thickBot="1">
      <c r="B60" s="1863"/>
      <c r="C60" s="1857"/>
      <c r="D60" s="1859"/>
      <c r="E60" s="1840"/>
      <c r="F60" s="1840"/>
      <c r="G60" s="1840"/>
      <c r="H60" s="1840"/>
      <c r="I60" s="1840"/>
      <c r="J60" s="1840"/>
      <c r="K60" s="1840"/>
      <c r="L60" s="1840"/>
      <c r="M60" s="1840"/>
      <c r="N60" s="1840"/>
      <c r="O60" s="1840"/>
      <c r="P60" s="1840"/>
      <c r="Q60" s="1840"/>
      <c r="R60" s="1840"/>
      <c r="S60" s="1840"/>
      <c r="T60" s="1840"/>
      <c r="U60" s="1840"/>
      <c r="V60" s="1840"/>
      <c r="W60" s="1840"/>
      <c r="X60" s="1840"/>
      <c r="Y60" s="1840"/>
      <c r="Z60" s="1854"/>
      <c r="AA60" s="1840"/>
      <c r="AB60" s="1840"/>
      <c r="AC60" s="1840"/>
      <c r="AD60" s="1840"/>
      <c r="AE60" s="1840"/>
      <c r="AF60" s="1840"/>
      <c r="AG60" s="1840"/>
      <c r="AH60" s="1842"/>
      <c r="AI60" s="501" t="s">
        <v>1079</v>
      </c>
    </row>
    <row r="61" spans="2:35">
      <c r="B61" s="410"/>
      <c r="C61" s="410"/>
      <c r="D61" s="410"/>
      <c r="E61" s="410"/>
      <c r="F61" s="410"/>
      <c r="G61" s="410"/>
      <c r="H61" s="410"/>
      <c r="I61" s="410"/>
      <c r="J61" s="410"/>
      <c r="K61" s="410"/>
      <c r="L61" s="410"/>
      <c r="M61" s="410"/>
      <c r="N61" s="410"/>
      <c r="O61" s="410"/>
      <c r="P61" s="410"/>
      <c r="Q61" s="410"/>
      <c r="R61" s="410"/>
      <c r="S61" s="410"/>
      <c r="T61" s="410"/>
      <c r="U61" s="410"/>
      <c r="V61" s="410"/>
      <c r="W61" s="410"/>
      <c r="X61" s="410"/>
      <c r="Y61" s="410"/>
      <c r="Z61" s="410"/>
      <c r="AA61" s="410"/>
      <c r="AB61" s="410"/>
      <c r="AC61" s="410"/>
      <c r="AD61" s="410"/>
      <c r="AE61" s="410"/>
      <c r="AF61" s="410"/>
      <c r="AG61" s="1883"/>
      <c r="AH61" s="1883"/>
      <c r="AI61" s="665"/>
    </row>
    <row r="62" spans="2:35">
      <c r="B62" s="1843" t="s">
        <v>573</v>
      </c>
      <c r="C62" s="1844"/>
      <c r="D62" s="1844"/>
      <c r="E62" s="1844"/>
      <c r="F62" s="1844"/>
      <c r="G62" s="1844"/>
      <c r="H62" s="1844"/>
      <c r="I62" s="1844"/>
      <c r="J62" s="1844"/>
      <c r="K62" s="1844"/>
      <c r="L62" s="1844"/>
      <c r="M62" s="1844"/>
      <c r="N62" s="1844"/>
      <c r="O62" s="1844"/>
      <c r="P62" s="1844"/>
      <c r="Q62" s="1844"/>
      <c r="R62" s="1844"/>
      <c r="S62" s="1844"/>
      <c r="T62" s="1844"/>
      <c r="U62" s="1844"/>
      <c r="V62" s="1844"/>
      <c r="W62" s="1844"/>
      <c r="X62" s="1844"/>
      <c r="Y62" s="1844"/>
      <c r="Z62" s="1844"/>
      <c r="AA62" s="1844"/>
      <c r="AB62" s="1844"/>
      <c r="AC62" s="1844"/>
      <c r="AD62" s="1844"/>
      <c r="AE62" s="1844"/>
      <c r="AF62" s="1844"/>
      <c r="AG62" s="1844"/>
      <c r="AH62" s="1844"/>
      <c r="AI62" s="411"/>
    </row>
    <row r="63" spans="2:35" ht="14.25" thickBot="1">
      <c r="B63" s="1845" t="s">
        <v>285</v>
      </c>
      <c r="C63" s="1846"/>
      <c r="D63" s="1846"/>
      <c r="E63" s="410"/>
      <c r="F63" s="410"/>
      <c r="G63" s="410"/>
      <c r="H63" s="410"/>
      <c r="I63" s="410"/>
      <c r="J63" s="410"/>
      <c r="K63" s="1832" t="s">
        <v>508</v>
      </c>
      <c r="L63" s="1832"/>
      <c r="M63" s="1832"/>
      <c r="N63" s="1832"/>
      <c r="O63" s="1832"/>
      <c r="P63" s="1832"/>
      <c r="Q63" s="1832"/>
      <c r="R63" s="1832"/>
      <c r="S63" s="1832"/>
      <c r="T63" s="1832"/>
      <c r="U63" s="1832"/>
      <c r="V63" s="1832"/>
      <c r="W63" s="1832"/>
      <c r="X63" s="1832"/>
      <c r="Y63" s="1832"/>
      <c r="Z63" s="1832"/>
      <c r="AA63" s="1832"/>
      <c r="AB63" s="410"/>
      <c r="AC63" s="410"/>
      <c r="AD63" s="410"/>
      <c r="AE63" s="410"/>
      <c r="AF63" s="410"/>
      <c r="AG63" s="410"/>
      <c r="AH63" s="410"/>
      <c r="AI63" s="411"/>
    </row>
    <row r="64" spans="2:35" ht="14.25" thickBot="1">
      <c r="B64" s="1828" t="s">
        <v>286</v>
      </c>
      <c r="C64" s="1828"/>
      <c r="D64" s="1822" t="s">
        <v>287</v>
      </c>
      <c r="E64" s="1824"/>
      <c r="F64" s="1824"/>
      <c r="G64" s="1824"/>
      <c r="H64" s="1824"/>
      <c r="I64" s="1823"/>
      <c r="J64" s="410"/>
      <c r="K64" s="1847"/>
      <c r="L64" s="1847"/>
      <c r="M64" s="1822" t="s">
        <v>288</v>
      </c>
      <c r="N64" s="1824"/>
      <c r="O64" s="1824"/>
      <c r="P64" s="1824"/>
      <c r="Q64" s="1824"/>
      <c r="R64" s="1824"/>
      <c r="S64" s="1824"/>
      <c r="T64" s="1824"/>
      <c r="U64" s="1824"/>
      <c r="V64" s="1824"/>
      <c r="W64" s="1824"/>
      <c r="X64" s="1824"/>
      <c r="Y64" s="1824"/>
      <c r="Z64" s="1824"/>
      <c r="AA64" s="1823"/>
      <c r="AB64" s="1828" t="s">
        <v>289</v>
      </c>
      <c r="AC64" s="1828"/>
      <c r="AD64" s="1828"/>
      <c r="AE64" s="1828"/>
      <c r="AF64" s="410"/>
      <c r="AG64" s="1833" t="s">
        <v>859</v>
      </c>
      <c r="AH64" s="1834"/>
      <c r="AI64" s="1835"/>
    </row>
    <row r="65" spans="2:35" ht="14.25" thickBot="1">
      <c r="B65" s="1822" t="s">
        <v>290</v>
      </c>
      <c r="C65" s="1823"/>
      <c r="D65" s="1822" t="s">
        <v>1096</v>
      </c>
      <c r="E65" s="1824"/>
      <c r="F65" s="1824"/>
      <c r="G65" s="1824"/>
      <c r="H65" s="1824"/>
      <c r="I65" s="1823"/>
      <c r="J65" s="410"/>
      <c r="K65" s="1822" t="s">
        <v>292</v>
      </c>
      <c r="L65" s="1823"/>
      <c r="M65" s="1825" t="s">
        <v>956</v>
      </c>
      <c r="N65" s="1826"/>
      <c r="O65" s="1826"/>
      <c r="P65" s="1826"/>
      <c r="Q65" s="1826"/>
      <c r="R65" s="1826"/>
      <c r="S65" s="1826"/>
      <c r="T65" s="1826"/>
      <c r="U65" s="1826"/>
      <c r="V65" s="1826"/>
      <c r="W65" s="1826"/>
      <c r="X65" s="1826"/>
      <c r="Y65" s="1826"/>
      <c r="Z65" s="1826"/>
      <c r="AA65" s="1827"/>
      <c r="AB65" s="1836"/>
      <c r="AC65" s="1837"/>
      <c r="AD65" s="1837"/>
      <c r="AE65" s="1838"/>
      <c r="AF65" s="410"/>
      <c r="AG65" s="1833" t="s">
        <v>1106</v>
      </c>
      <c r="AH65" s="1834"/>
      <c r="AI65" s="1835"/>
    </row>
    <row r="66" spans="2:35">
      <c r="B66" s="1822" t="s">
        <v>293</v>
      </c>
      <c r="C66" s="1823"/>
      <c r="D66" s="1822" t="s">
        <v>1097</v>
      </c>
      <c r="E66" s="1824"/>
      <c r="F66" s="1824"/>
      <c r="G66" s="1824"/>
      <c r="H66" s="1824"/>
      <c r="I66" s="1823"/>
      <c r="J66" s="410"/>
      <c r="K66" s="1822" t="s">
        <v>294</v>
      </c>
      <c r="L66" s="1823"/>
      <c r="M66" s="1825" t="s">
        <v>957</v>
      </c>
      <c r="N66" s="1826"/>
      <c r="O66" s="1826"/>
      <c r="P66" s="1826"/>
      <c r="Q66" s="1826"/>
      <c r="R66" s="1826"/>
      <c r="S66" s="1826"/>
      <c r="T66" s="1826"/>
      <c r="U66" s="1826"/>
      <c r="V66" s="1826"/>
      <c r="W66" s="1826"/>
      <c r="X66" s="1826"/>
      <c r="Y66" s="1826"/>
      <c r="Z66" s="1826"/>
      <c r="AA66" s="1827"/>
      <c r="AB66" s="1828"/>
      <c r="AC66" s="1828"/>
      <c r="AD66" s="1828"/>
      <c r="AE66" s="1828"/>
      <c r="AF66" s="410"/>
      <c r="AG66" s="410"/>
      <c r="AH66" s="410"/>
      <c r="AI66" s="411"/>
    </row>
    <row r="67" spans="2:35">
      <c r="B67" s="1822" t="s">
        <v>295</v>
      </c>
      <c r="C67" s="1823"/>
      <c r="D67" s="1822" t="s">
        <v>1098</v>
      </c>
      <c r="E67" s="1824"/>
      <c r="F67" s="1824"/>
      <c r="G67" s="1824"/>
      <c r="H67" s="1824"/>
      <c r="I67" s="1823"/>
      <c r="J67" s="410"/>
      <c r="K67" s="1822" t="s">
        <v>296</v>
      </c>
      <c r="L67" s="1823"/>
      <c r="M67" s="1825" t="s">
        <v>958</v>
      </c>
      <c r="N67" s="1826"/>
      <c r="O67" s="1826"/>
      <c r="P67" s="1826"/>
      <c r="Q67" s="1826"/>
      <c r="R67" s="1826"/>
      <c r="S67" s="1826"/>
      <c r="T67" s="1826"/>
      <c r="U67" s="1826"/>
      <c r="V67" s="1826"/>
      <c r="W67" s="1826"/>
      <c r="X67" s="1826"/>
      <c r="Y67" s="1826"/>
      <c r="Z67" s="1826"/>
      <c r="AA67" s="1827"/>
      <c r="AB67" s="1828"/>
      <c r="AC67" s="1828"/>
      <c r="AD67" s="1828"/>
      <c r="AE67" s="1828"/>
      <c r="AF67" s="410"/>
      <c r="AG67" s="410"/>
      <c r="AH67" s="410"/>
      <c r="AI67" s="411"/>
    </row>
    <row r="68" spans="2:35">
      <c r="B68" s="1822" t="s">
        <v>297</v>
      </c>
      <c r="C68" s="1823"/>
      <c r="D68" s="1822" t="s">
        <v>1099</v>
      </c>
      <c r="E68" s="1824"/>
      <c r="F68" s="1824"/>
      <c r="G68" s="1824"/>
      <c r="H68" s="1824"/>
      <c r="I68" s="1823"/>
      <c r="J68" s="410"/>
      <c r="K68" s="130" t="s">
        <v>298</v>
      </c>
      <c r="L68" s="416"/>
      <c r="M68" s="416"/>
      <c r="N68" s="416"/>
      <c r="O68" s="416"/>
      <c r="P68" s="416"/>
      <c r="Q68" s="416"/>
      <c r="R68" s="416"/>
      <c r="S68" s="416"/>
      <c r="T68" s="416"/>
      <c r="U68" s="416"/>
      <c r="V68" s="416"/>
      <c r="W68" s="416"/>
      <c r="X68" s="416"/>
      <c r="Y68" s="416"/>
      <c r="Z68" s="416"/>
      <c r="AA68" s="416"/>
      <c r="AB68" s="410"/>
      <c r="AC68" s="410"/>
      <c r="AD68" s="410"/>
      <c r="AE68" s="410"/>
      <c r="AF68" s="410"/>
      <c r="AG68" s="410"/>
      <c r="AH68" s="410"/>
      <c r="AI68" s="411"/>
    </row>
    <row r="69" spans="2:35">
      <c r="B69" s="1822" t="s">
        <v>299</v>
      </c>
      <c r="C69" s="1823"/>
      <c r="D69" s="1822" t="s">
        <v>1100</v>
      </c>
      <c r="E69" s="1824"/>
      <c r="F69" s="1824"/>
      <c r="G69" s="1824"/>
      <c r="H69" s="1824"/>
      <c r="I69" s="1823"/>
      <c r="J69" s="410"/>
      <c r="K69" s="1832" t="s">
        <v>574</v>
      </c>
      <c r="L69" s="1832"/>
      <c r="M69" s="1832"/>
      <c r="N69" s="1832"/>
      <c r="O69" s="1832"/>
      <c r="P69" s="1832"/>
      <c r="Q69" s="1832"/>
      <c r="R69" s="1832"/>
      <c r="S69" s="1832"/>
      <c r="T69" s="1832"/>
      <c r="U69" s="1832"/>
      <c r="V69" s="1832"/>
      <c r="W69" s="1832"/>
      <c r="X69" s="1832"/>
      <c r="Y69" s="1832"/>
      <c r="Z69" s="1832"/>
      <c r="AA69" s="1832"/>
      <c r="AB69" s="410"/>
      <c r="AC69" s="410"/>
      <c r="AD69" s="410"/>
      <c r="AE69" s="410"/>
      <c r="AF69" s="410"/>
      <c r="AG69" s="410"/>
      <c r="AH69" s="410"/>
      <c r="AI69" s="411"/>
    </row>
    <row r="70" spans="2:35">
      <c r="B70" s="1822" t="s">
        <v>300</v>
      </c>
      <c r="C70" s="1823"/>
      <c r="D70" s="1822" t="s">
        <v>1101</v>
      </c>
      <c r="E70" s="1824"/>
      <c r="F70" s="1824"/>
      <c r="G70" s="1824"/>
      <c r="H70" s="1824"/>
      <c r="I70" s="1823"/>
      <c r="J70" s="410"/>
      <c r="K70" s="1828"/>
      <c r="L70" s="1828"/>
      <c r="M70" s="1822" t="s">
        <v>575</v>
      </c>
      <c r="N70" s="1824"/>
      <c r="O70" s="1824"/>
      <c r="P70" s="1824"/>
      <c r="Q70" s="1824"/>
      <c r="R70" s="1824"/>
      <c r="S70" s="1824"/>
      <c r="T70" s="1824"/>
      <c r="U70" s="1824"/>
      <c r="V70" s="1824"/>
      <c r="W70" s="1824"/>
      <c r="X70" s="1824"/>
      <c r="Y70" s="1824"/>
      <c r="Z70" s="1824"/>
      <c r="AA70" s="1823"/>
      <c r="AB70" s="1828" t="s">
        <v>289</v>
      </c>
      <c r="AC70" s="1828"/>
      <c r="AD70" s="1828"/>
      <c r="AE70" s="1828"/>
      <c r="AF70" s="410"/>
      <c r="AG70" s="410"/>
      <c r="AH70" s="410"/>
      <c r="AI70" s="411"/>
    </row>
    <row r="71" spans="2:35">
      <c r="B71" s="1822" t="s">
        <v>301</v>
      </c>
      <c r="C71" s="1823"/>
      <c r="D71" s="1822" t="s">
        <v>1102</v>
      </c>
      <c r="E71" s="1824"/>
      <c r="F71" s="1824"/>
      <c r="G71" s="1824"/>
      <c r="H71" s="1824"/>
      <c r="I71" s="1823"/>
      <c r="J71" s="410"/>
      <c r="K71" s="1822" t="s">
        <v>292</v>
      </c>
      <c r="L71" s="1823"/>
      <c r="M71" s="1825" t="s">
        <v>959</v>
      </c>
      <c r="N71" s="1826"/>
      <c r="O71" s="1826"/>
      <c r="P71" s="1826"/>
      <c r="Q71" s="1826"/>
      <c r="R71" s="1826"/>
      <c r="S71" s="1826"/>
      <c r="T71" s="1826"/>
      <c r="U71" s="1826"/>
      <c r="V71" s="1826"/>
      <c r="W71" s="1826"/>
      <c r="X71" s="1826"/>
      <c r="Y71" s="1826"/>
      <c r="Z71" s="1826"/>
      <c r="AA71" s="1827"/>
      <c r="AB71" s="1829"/>
      <c r="AC71" s="1830"/>
      <c r="AD71" s="1830"/>
      <c r="AE71" s="1831"/>
      <c r="AF71" s="410"/>
      <c r="AG71" s="410"/>
      <c r="AH71" s="410"/>
      <c r="AI71" s="411"/>
    </row>
    <row r="72" spans="2:35">
      <c r="B72" s="410"/>
      <c r="C72" s="410"/>
      <c r="D72" s="410"/>
      <c r="E72" s="410"/>
      <c r="F72" s="410"/>
      <c r="G72" s="410"/>
      <c r="H72" s="410"/>
      <c r="I72" s="410"/>
      <c r="J72" s="410"/>
      <c r="K72" s="1822" t="s">
        <v>294</v>
      </c>
      <c r="L72" s="1823"/>
      <c r="M72" s="1825" t="s">
        <v>960</v>
      </c>
      <c r="N72" s="1826"/>
      <c r="O72" s="1826"/>
      <c r="P72" s="1826"/>
      <c r="Q72" s="1826"/>
      <c r="R72" s="1826"/>
      <c r="S72" s="1826"/>
      <c r="T72" s="1826"/>
      <c r="U72" s="1826"/>
      <c r="V72" s="1826"/>
      <c r="W72" s="1826"/>
      <c r="X72" s="1826"/>
      <c r="Y72" s="1826"/>
      <c r="Z72" s="1826"/>
      <c r="AA72" s="1827"/>
      <c r="AB72" s="1828"/>
      <c r="AC72" s="1828"/>
      <c r="AD72" s="1828"/>
      <c r="AE72" s="1828"/>
      <c r="AF72" s="410"/>
      <c r="AG72" s="410"/>
      <c r="AH72" s="410"/>
      <c r="AI72" s="411"/>
    </row>
    <row r="73" spans="2:35">
      <c r="B73" s="410"/>
      <c r="C73" s="410"/>
      <c r="D73" s="410"/>
      <c r="E73" s="410"/>
      <c r="F73" s="410"/>
      <c r="G73" s="410"/>
      <c r="H73" s="410"/>
      <c r="I73" s="410"/>
      <c r="J73" s="410"/>
      <c r="K73" s="1822" t="s">
        <v>296</v>
      </c>
      <c r="L73" s="1823"/>
      <c r="M73" s="1825"/>
      <c r="N73" s="1826"/>
      <c r="O73" s="1826"/>
      <c r="P73" s="1826"/>
      <c r="Q73" s="1826"/>
      <c r="R73" s="1826"/>
      <c r="S73" s="1826"/>
      <c r="T73" s="1826"/>
      <c r="U73" s="1826"/>
      <c r="V73" s="1826"/>
      <c r="W73" s="1826"/>
      <c r="X73" s="1826"/>
      <c r="Y73" s="1826"/>
      <c r="Z73" s="1826"/>
      <c r="AA73" s="1827"/>
      <c r="AB73" s="1828"/>
      <c r="AC73" s="1828"/>
      <c r="AD73" s="1828"/>
      <c r="AE73" s="1828"/>
      <c r="AF73" s="410"/>
      <c r="AG73" s="410"/>
      <c r="AH73" s="410"/>
      <c r="AI73" s="411"/>
    </row>
    <row r="74" spans="2:35">
      <c r="B74" s="410"/>
      <c r="C74" s="410"/>
      <c r="D74" s="410"/>
      <c r="E74" s="410"/>
      <c r="F74" s="410"/>
      <c r="G74" s="410"/>
      <c r="H74" s="410"/>
      <c r="I74" s="410"/>
      <c r="J74" s="410"/>
      <c r="K74" s="1822" t="s">
        <v>302</v>
      </c>
      <c r="L74" s="1823"/>
      <c r="M74" s="1825"/>
      <c r="N74" s="1826"/>
      <c r="O74" s="1826"/>
      <c r="P74" s="1826"/>
      <c r="Q74" s="1826"/>
      <c r="R74" s="1826"/>
      <c r="S74" s="1826"/>
      <c r="T74" s="1826"/>
      <c r="U74" s="1826"/>
      <c r="V74" s="1826"/>
      <c r="W74" s="1826"/>
      <c r="X74" s="1826"/>
      <c r="Y74" s="1826"/>
      <c r="Z74" s="1826"/>
      <c r="AA74" s="1827"/>
      <c r="AB74" s="1828"/>
      <c r="AC74" s="1828"/>
      <c r="AD74" s="1828"/>
      <c r="AE74" s="1828"/>
      <c r="AF74" s="410"/>
      <c r="AG74" s="410"/>
      <c r="AH74" s="410"/>
      <c r="AI74" s="411"/>
    </row>
    <row r="75" spans="2:35">
      <c r="B75" s="410"/>
      <c r="C75" s="410"/>
      <c r="D75" s="410"/>
      <c r="E75" s="410"/>
      <c r="F75" s="410"/>
      <c r="G75" s="410"/>
      <c r="H75" s="410"/>
      <c r="I75" s="410"/>
      <c r="J75" s="410"/>
      <c r="K75" s="1822" t="s">
        <v>303</v>
      </c>
      <c r="L75" s="1823"/>
      <c r="M75" s="1825"/>
      <c r="N75" s="1826"/>
      <c r="O75" s="1826"/>
      <c r="P75" s="1826"/>
      <c r="Q75" s="1826"/>
      <c r="R75" s="1826"/>
      <c r="S75" s="1826"/>
      <c r="T75" s="1826"/>
      <c r="U75" s="1826"/>
      <c r="V75" s="1826"/>
      <c r="W75" s="1826"/>
      <c r="X75" s="1826"/>
      <c r="Y75" s="1826"/>
      <c r="Z75" s="1826"/>
      <c r="AA75" s="1827"/>
      <c r="AB75" s="1828"/>
      <c r="AC75" s="1828"/>
      <c r="AD75" s="1828"/>
      <c r="AE75" s="1828"/>
      <c r="AF75" s="410"/>
      <c r="AG75" s="410"/>
      <c r="AH75" s="410"/>
      <c r="AI75" s="411"/>
    </row>
    <row r="76" spans="2:35">
      <c r="B76" s="410"/>
      <c r="C76" s="410"/>
      <c r="D76" s="410"/>
      <c r="E76" s="410"/>
      <c r="F76" s="410"/>
      <c r="G76" s="410"/>
      <c r="H76" s="410"/>
      <c r="I76" s="410"/>
      <c r="J76" s="410"/>
      <c r="K76" s="130" t="s">
        <v>576</v>
      </c>
      <c r="L76" s="410"/>
      <c r="M76" s="410"/>
      <c r="N76" s="410"/>
      <c r="O76" s="410"/>
      <c r="P76" s="410"/>
      <c r="Q76" s="410"/>
      <c r="R76" s="410"/>
      <c r="S76" s="410"/>
      <c r="T76" s="410"/>
      <c r="U76" s="410"/>
      <c r="V76" s="410"/>
      <c r="W76" s="410"/>
      <c r="X76" s="410"/>
      <c r="Y76" s="410"/>
      <c r="Z76" s="410"/>
      <c r="AA76" s="410"/>
      <c r="AB76" s="410"/>
      <c r="AC76" s="410"/>
      <c r="AD76" s="410"/>
      <c r="AE76" s="410"/>
      <c r="AF76" s="410"/>
      <c r="AG76" s="410"/>
      <c r="AH76" s="410"/>
      <c r="AI76" s="411"/>
    </row>
    <row r="77" spans="2:35">
      <c r="B77" s="651" t="s">
        <v>67</v>
      </c>
      <c r="C77" s="651"/>
      <c r="D77" s="651"/>
      <c r="E77" s="651"/>
      <c r="F77" s="651"/>
      <c r="G77" s="651"/>
      <c r="H77" s="651"/>
      <c r="I77" s="651"/>
      <c r="J77" s="651"/>
      <c r="K77" s="651"/>
      <c r="L77" s="651"/>
      <c r="M77" s="651"/>
      <c r="N77" s="651"/>
      <c r="O77" s="651"/>
      <c r="P77" s="651"/>
      <c r="Q77" s="651"/>
      <c r="R77" s="651"/>
      <c r="S77" s="652"/>
      <c r="T77" s="652"/>
      <c r="U77" s="652"/>
      <c r="V77" s="652"/>
      <c r="W77" s="410"/>
      <c r="X77" s="410"/>
      <c r="Y77" s="410"/>
      <c r="Z77" s="410"/>
      <c r="AA77" s="410"/>
      <c r="AB77" s="410"/>
      <c r="AC77" s="410"/>
      <c r="AD77" s="410"/>
      <c r="AE77" s="410"/>
      <c r="AF77" s="410"/>
      <c r="AG77" s="410"/>
      <c r="AH77" s="410"/>
      <c r="AI77" s="411"/>
    </row>
    <row r="78" spans="2:35">
      <c r="B78" s="1822"/>
      <c r="C78" s="1823"/>
      <c r="D78" s="1822" t="s">
        <v>288</v>
      </c>
      <c r="E78" s="1824"/>
      <c r="F78" s="1824"/>
      <c r="G78" s="1824"/>
      <c r="H78" s="1824"/>
      <c r="I78" s="1824"/>
      <c r="J78" s="1824"/>
      <c r="K78" s="1824"/>
      <c r="L78" s="1824"/>
      <c r="M78" s="1824"/>
      <c r="N78" s="1824"/>
      <c r="O78" s="1824"/>
      <c r="P78" s="1824"/>
      <c r="Q78" s="1824"/>
      <c r="R78" s="1823"/>
      <c r="S78" s="1822" t="s">
        <v>263</v>
      </c>
      <c r="T78" s="1824"/>
      <c r="U78" s="1824"/>
      <c r="V78" s="1823"/>
      <c r="W78" s="410"/>
      <c r="X78" s="410"/>
      <c r="Y78" s="410"/>
      <c r="Z78" s="410"/>
      <c r="AA78" s="410"/>
      <c r="AB78" s="410"/>
      <c r="AC78" s="410"/>
      <c r="AD78" s="410"/>
      <c r="AE78" s="410"/>
      <c r="AF78" s="410"/>
      <c r="AG78" s="410"/>
      <c r="AH78" s="410"/>
      <c r="AI78" s="411"/>
    </row>
    <row r="79" spans="2:35">
      <c r="B79" s="1822" t="s">
        <v>304</v>
      </c>
      <c r="C79" s="1823"/>
      <c r="D79" s="1822" t="s">
        <v>953</v>
      </c>
      <c r="E79" s="1824"/>
      <c r="F79" s="1824"/>
      <c r="G79" s="1824"/>
      <c r="H79" s="1824"/>
      <c r="I79" s="1824"/>
      <c r="J79" s="1824"/>
      <c r="K79" s="1824"/>
      <c r="L79" s="1824"/>
      <c r="M79" s="1824"/>
      <c r="N79" s="1824"/>
      <c r="O79" s="1824"/>
      <c r="P79" s="1824"/>
      <c r="Q79" s="1824"/>
      <c r="R79" s="1823"/>
      <c r="S79" s="1822" t="s">
        <v>916</v>
      </c>
      <c r="T79" s="1824"/>
      <c r="U79" s="1824"/>
      <c r="V79" s="1823"/>
      <c r="W79" s="410"/>
      <c r="X79" s="410"/>
      <c r="Y79" s="410"/>
      <c r="Z79" s="410"/>
      <c r="AA79" s="410"/>
      <c r="AB79" s="410"/>
      <c r="AC79" s="410"/>
      <c r="AD79" s="410"/>
      <c r="AE79" s="410"/>
      <c r="AF79" s="410"/>
      <c r="AG79" s="410"/>
      <c r="AH79" s="410"/>
      <c r="AI79" s="411"/>
    </row>
    <row r="80" spans="2:35">
      <c r="B80" s="1822" t="s">
        <v>305</v>
      </c>
      <c r="C80" s="1823"/>
      <c r="D80" s="1822" t="s">
        <v>954</v>
      </c>
      <c r="E80" s="1824"/>
      <c r="F80" s="1824"/>
      <c r="G80" s="1824"/>
      <c r="H80" s="1824"/>
      <c r="I80" s="1824"/>
      <c r="J80" s="1824"/>
      <c r="K80" s="1824"/>
      <c r="L80" s="1824"/>
      <c r="M80" s="1824"/>
      <c r="N80" s="1824"/>
      <c r="O80" s="1824"/>
      <c r="P80" s="1824"/>
      <c r="Q80" s="1824"/>
      <c r="R80" s="1823"/>
      <c r="S80" s="1822" t="s">
        <v>916</v>
      </c>
      <c r="T80" s="1824"/>
      <c r="U80" s="1824"/>
      <c r="V80" s="1823"/>
      <c r="W80" s="410"/>
      <c r="X80" s="410"/>
      <c r="Y80" s="410"/>
      <c r="Z80" s="410"/>
      <c r="AA80" s="410"/>
      <c r="AB80" s="410"/>
      <c r="AC80" s="410"/>
      <c r="AD80" s="410"/>
      <c r="AE80" s="410"/>
      <c r="AF80" s="410"/>
      <c r="AG80" s="410"/>
      <c r="AH80" s="410"/>
      <c r="AI80" s="411"/>
    </row>
    <row r="81" spans="2:35">
      <c r="B81" s="1822" t="s">
        <v>306</v>
      </c>
      <c r="C81" s="1823"/>
      <c r="D81" s="1822" t="s">
        <v>955</v>
      </c>
      <c r="E81" s="1824"/>
      <c r="F81" s="1824"/>
      <c r="G81" s="1824"/>
      <c r="H81" s="1824"/>
      <c r="I81" s="1824"/>
      <c r="J81" s="1824"/>
      <c r="K81" s="1824"/>
      <c r="L81" s="1824"/>
      <c r="M81" s="1824"/>
      <c r="N81" s="1824"/>
      <c r="O81" s="1824"/>
      <c r="P81" s="1824"/>
      <c r="Q81" s="1824"/>
      <c r="R81" s="1823"/>
      <c r="S81" s="1822" t="s">
        <v>916</v>
      </c>
      <c r="T81" s="1824"/>
      <c r="U81" s="1824"/>
      <c r="V81" s="1823"/>
      <c r="W81" s="410"/>
      <c r="X81" s="410"/>
      <c r="Y81" s="410"/>
      <c r="Z81" s="410"/>
      <c r="AA81" s="410"/>
      <c r="AB81" s="410"/>
      <c r="AC81" s="410"/>
      <c r="AD81" s="410"/>
      <c r="AE81" s="410"/>
      <c r="AF81" s="410"/>
      <c r="AG81" s="410"/>
      <c r="AH81" s="410"/>
      <c r="AI81" s="411"/>
    </row>
    <row r="82" spans="2:35">
      <c r="B82" s="1822" t="s">
        <v>307</v>
      </c>
      <c r="C82" s="1823"/>
      <c r="D82" s="1822"/>
      <c r="E82" s="1824"/>
      <c r="F82" s="1824"/>
      <c r="G82" s="1824"/>
      <c r="H82" s="1824"/>
      <c r="I82" s="1824"/>
      <c r="J82" s="1824"/>
      <c r="K82" s="1824"/>
      <c r="L82" s="1824"/>
      <c r="M82" s="1824"/>
      <c r="N82" s="1824"/>
      <c r="O82" s="1824"/>
      <c r="P82" s="1824"/>
      <c r="Q82" s="1824"/>
      <c r="R82" s="1823"/>
      <c r="S82" s="1822"/>
      <c r="T82" s="1824"/>
      <c r="U82" s="1824"/>
      <c r="V82" s="1823"/>
      <c r="W82" s="410"/>
      <c r="X82" s="410"/>
      <c r="Y82" s="410"/>
      <c r="Z82" s="410"/>
      <c r="AA82" s="410"/>
      <c r="AB82" s="410"/>
      <c r="AC82" s="410"/>
      <c r="AD82" s="410"/>
      <c r="AE82" s="410"/>
      <c r="AF82" s="410"/>
      <c r="AG82" s="410"/>
      <c r="AH82" s="410"/>
      <c r="AI82" s="411"/>
    </row>
    <row r="83" spans="2:35">
      <c r="B83" s="1822" t="s">
        <v>308</v>
      </c>
      <c r="C83" s="1823"/>
      <c r="D83" s="1822"/>
      <c r="E83" s="1824"/>
      <c r="F83" s="1824"/>
      <c r="G83" s="1824"/>
      <c r="H83" s="1824"/>
      <c r="I83" s="1824"/>
      <c r="J83" s="1824"/>
      <c r="K83" s="1824"/>
      <c r="L83" s="1824"/>
      <c r="M83" s="1824"/>
      <c r="N83" s="1824"/>
      <c r="O83" s="1824"/>
      <c r="P83" s="1824"/>
      <c r="Q83" s="1824"/>
      <c r="R83" s="1823"/>
      <c r="S83" s="1822"/>
      <c r="T83" s="1824"/>
      <c r="U83" s="1824"/>
      <c r="V83" s="1823"/>
      <c r="W83" s="410"/>
      <c r="X83" s="410"/>
      <c r="Y83" s="410"/>
      <c r="Z83" s="410"/>
      <c r="AA83" s="410"/>
      <c r="AB83" s="410"/>
      <c r="AC83" s="410"/>
      <c r="AD83" s="410"/>
      <c r="AE83" s="410"/>
      <c r="AF83" s="411"/>
      <c r="AG83" s="411"/>
      <c r="AH83" s="411"/>
      <c r="AI83" s="411"/>
    </row>
    <row r="84" spans="2:35">
      <c r="B84" s="1822" t="s">
        <v>309</v>
      </c>
      <c r="C84" s="1823"/>
      <c r="D84" s="1822"/>
      <c r="E84" s="1824"/>
      <c r="F84" s="1824"/>
      <c r="G84" s="1824"/>
      <c r="H84" s="1824"/>
      <c r="I84" s="1824"/>
      <c r="J84" s="1824"/>
      <c r="K84" s="1824"/>
      <c r="L84" s="1824"/>
      <c r="M84" s="1824"/>
      <c r="N84" s="1824"/>
      <c r="O84" s="1824"/>
      <c r="P84" s="1824"/>
      <c r="Q84" s="1824"/>
      <c r="R84" s="1823"/>
      <c r="S84" s="1822"/>
      <c r="T84" s="1824"/>
      <c r="U84" s="1824"/>
      <c r="V84" s="1823"/>
      <c r="W84" s="410"/>
      <c r="X84" s="410"/>
      <c r="Y84" s="410"/>
      <c r="Z84" s="410"/>
      <c r="AA84" s="410"/>
      <c r="AB84" s="410"/>
      <c r="AC84" s="410"/>
      <c r="AD84" s="410"/>
      <c r="AE84" s="410"/>
      <c r="AF84" s="411"/>
      <c r="AG84" s="411"/>
      <c r="AH84" s="411"/>
      <c r="AI84" s="411"/>
    </row>
  </sheetData>
  <mergeCells count="276">
    <mergeCell ref="AG25:AH25"/>
    <mergeCell ref="AG43:AH43"/>
    <mergeCell ref="AG61:AH61"/>
    <mergeCell ref="AG65:AI65"/>
    <mergeCell ref="B4:AH4"/>
    <mergeCell ref="B6:D6"/>
    <mergeCell ref="E6:R6"/>
    <mergeCell ref="S6:U6"/>
    <mergeCell ref="V6:AH6"/>
    <mergeCell ref="B8:B24"/>
    <mergeCell ref="C10:C20"/>
    <mergeCell ref="D10:D20"/>
    <mergeCell ref="E10:E20"/>
    <mergeCell ref="F10:F20"/>
    <mergeCell ref="O10:O20"/>
    <mergeCell ref="P10:P20"/>
    <mergeCell ref="Q10:Q20"/>
    <mergeCell ref="R10:R20"/>
    <mergeCell ref="G10:G20"/>
    <mergeCell ref="H10:H20"/>
    <mergeCell ref="I10:I20"/>
    <mergeCell ref="J10:J20"/>
    <mergeCell ref="K10:K20"/>
    <mergeCell ref="L10:L20"/>
    <mergeCell ref="AE10:AE20"/>
    <mergeCell ref="AF10:AF20"/>
    <mergeCell ref="AG10:AG20"/>
    <mergeCell ref="AH10:AH20"/>
    <mergeCell ref="C23:C24"/>
    <mergeCell ref="D23:D24"/>
    <mergeCell ref="E23:E24"/>
    <mergeCell ref="F23:F24"/>
    <mergeCell ref="G23:G24"/>
    <mergeCell ref="H23:H24"/>
    <mergeCell ref="Y10:Y20"/>
    <mergeCell ref="Z10:Z20"/>
    <mergeCell ref="AA10:AA20"/>
    <mergeCell ref="M10:M20"/>
    <mergeCell ref="N10:N20"/>
    <mergeCell ref="Q23:Q24"/>
    <mergeCell ref="R23:R24"/>
    <mergeCell ref="S23:S24"/>
    <mergeCell ref="T23:T24"/>
    <mergeCell ref="I23:I24"/>
    <mergeCell ref="J23:J24"/>
    <mergeCell ref="K23:K24"/>
    <mergeCell ref="L23:L24"/>
    <mergeCell ref="M23:M24"/>
    <mergeCell ref="N23:N24"/>
    <mergeCell ref="AB10:AB20"/>
    <mergeCell ref="AC10:AC20"/>
    <mergeCell ref="AD10:AD20"/>
    <mergeCell ref="S10:S20"/>
    <mergeCell ref="T10:T20"/>
    <mergeCell ref="U10:U20"/>
    <mergeCell ref="V10:V20"/>
    <mergeCell ref="W10:W20"/>
    <mergeCell ref="X10:X20"/>
    <mergeCell ref="AG23:AG24"/>
    <mergeCell ref="AH23:AH24"/>
    <mergeCell ref="B26:B42"/>
    <mergeCell ref="C28:C38"/>
    <mergeCell ref="D28:D38"/>
    <mergeCell ref="E28:E38"/>
    <mergeCell ref="F28:F38"/>
    <mergeCell ref="G28:G38"/>
    <mergeCell ref="H28:H38"/>
    <mergeCell ref="I28:I38"/>
    <mergeCell ref="AA23:AA24"/>
    <mergeCell ref="AB23:AB24"/>
    <mergeCell ref="AC23:AC24"/>
    <mergeCell ref="AD23:AD24"/>
    <mergeCell ref="AE23:AE24"/>
    <mergeCell ref="AF23:AF24"/>
    <mergeCell ref="U23:U24"/>
    <mergeCell ref="V23:V24"/>
    <mergeCell ref="W23:W24"/>
    <mergeCell ref="X23:X24"/>
    <mergeCell ref="Y23:Y24"/>
    <mergeCell ref="Z23:Z24"/>
    <mergeCell ref="O23:O24"/>
    <mergeCell ref="P23:P24"/>
    <mergeCell ref="R28:R38"/>
    <mergeCell ref="S28:S38"/>
    <mergeCell ref="T28:T38"/>
    <mergeCell ref="U28:U38"/>
    <mergeCell ref="J28:J38"/>
    <mergeCell ref="K28:K38"/>
    <mergeCell ref="L28:L38"/>
    <mergeCell ref="M28:M38"/>
    <mergeCell ref="N28:N38"/>
    <mergeCell ref="O28:O38"/>
    <mergeCell ref="AH28:AH38"/>
    <mergeCell ref="C41:C42"/>
    <mergeCell ref="D41:D42"/>
    <mergeCell ref="E41:E42"/>
    <mergeCell ref="F41:F42"/>
    <mergeCell ref="G41:G42"/>
    <mergeCell ref="H41:H42"/>
    <mergeCell ref="I41:I42"/>
    <mergeCell ref="J41:J42"/>
    <mergeCell ref="K41:K42"/>
    <mergeCell ref="AB28:AB38"/>
    <mergeCell ref="AC28:AC38"/>
    <mergeCell ref="AD28:AD38"/>
    <mergeCell ref="AE28:AE38"/>
    <mergeCell ref="AF28:AF38"/>
    <mergeCell ref="AG28:AG38"/>
    <mergeCell ref="V28:V38"/>
    <mergeCell ref="W28:W38"/>
    <mergeCell ref="X28:X38"/>
    <mergeCell ref="Y28:Y38"/>
    <mergeCell ref="Z28:Z38"/>
    <mergeCell ref="AA28:AA38"/>
    <mergeCell ref="P28:P38"/>
    <mergeCell ref="Q28:Q38"/>
    <mergeCell ref="AG41:AG42"/>
    <mergeCell ref="AH41:AH42"/>
    <mergeCell ref="B44:B60"/>
    <mergeCell ref="C46:C56"/>
    <mergeCell ref="D46:D56"/>
    <mergeCell ref="E46:E56"/>
    <mergeCell ref="F46:F56"/>
    <mergeCell ref="X41:X42"/>
    <mergeCell ref="Y41:Y42"/>
    <mergeCell ref="Z41:Z42"/>
    <mergeCell ref="AA41:AA42"/>
    <mergeCell ref="AB41:AB42"/>
    <mergeCell ref="AC41:AC42"/>
    <mergeCell ref="R41:R42"/>
    <mergeCell ref="S41:S42"/>
    <mergeCell ref="T41:T42"/>
    <mergeCell ref="U41:U42"/>
    <mergeCell ref="V41:V42"/>
    <mergeCell ref="W41:W42"/>
    <mergeCell ref="L41:L42"/>
    <mergeCell ref="M41:M42"/>
    <mergeCell ref="N41:N42"/>
    <mergeCell ref="O41:O42"/>
    <mergeCell ref="P41:P42"/>
    <mergeCell ref="G46:G56"/>
    <mergeCell ref="H46:H56"/>
    <mergeCell ref="I46:I56"/>
    <mergeCell ref="J46:J56"/>
    <mergeCell ref="K46:K56"/>
    <mergeCell ref="L46:L56"/>
    <mergeCell ref="AD41:AD42"/>
    <mergeCell ref="AE41:AE42"/>
    <mergeCell ref="AF41:AF42"/>
    <mergeCell ref="Q41:Q42"/>
    <mergeCell ref="AH46:AH56"/>
    <mergeCell ref="C59:C60"/>
    <mergeCell ref="D59:D60"/>
    <mergeCell ref="E59:E60"/>
    <mergeCell ref="F59:F60"/>
    <mergeCell ref="G59:G60"/>
    <mergeCell ref="H59:H60"/>
    <mergeCell ref="Y46:Y56"/>
    <mergeCell ref="Z46:Z56"/>
    <mergeCell ref="AA46:AA56"/>
    <mergeCell ref="AB46:AB56"/>
    <mergeCell ref="AC46:AC56"/>
    <mergeCell ref="AD46:AD56"/>
    <mergeCell ref="S46:S56"/>
    <mergeCell ref="T46:T56"/>
    <mergeCell ref="U46:U56"/>
    <mergeCell ref="V46:V56"/>
    <mergeCell ref="W46:W56"/>
    <mergeCell ref="X46:X56"/>
    <mergeCell ref="M46:M56"/>
    <mergeCell ref="N46:N56"/>
    <mergeCell ref="O46:O56"/>
    <mergeCell ref="P46:P56"/>
    <mergeCell ref="Q46:Q56"/>
    <mergeCell ref="I59:I60"/>
    <mergeCell ref="J59:J60"/>
    <mergeCell ref="K59:K60"/>
    <mergeCell ref="L59:L60"/>
    <mergeCell ref="M59:M60"/>
    <mergeCell ref="N59:N60"/>
    <mergeCell ref="AE46:AE56"/>
    <mergeCell ref="AF46:AF56"/>
    <mergeCell ref="AG46:AG56"/>
    <mergeCell ref="R46:R56"/>
    <mergeCell ref="W59:W60"/>
    <mergeCell ref="X59:X60"/>
    <mergeCell ref="Y59:Y60"/>
    <mergeCell ref="Z59:Z60"/>
    <mergeCell ref="O59:O60"/>
    <mergeCell ref="P59:P60"/>
    <mergeCell ref="Q59:Q60"/>
    <mergeCell ref="R59:R60"/>
    <mergeCell ref="S59:S60"/>
    <mergeCell ref="T59:T60"/>
    <mergeCell ref="AG64:AI64"/>
    <mergeCell ref="B65:C65"/>
    <mergeCell ref="D65:I65"/>
    <mergeCell ref="K65:L65"/>
    <mergeCell ref="M65:AA65"/>
    <mergeCell ref="AB65:AE65"/>
    <mergeCell ref="AG59:AG60"/>
    <mergeCell ref="AH59:AH60"/>
    <mergeCell ref="B62:AH62"/>
    <mergeCell ref="B63:D63"/>
    <mergeCell ref="K63:AA63"/>
    <mergeCell ref="B64:C64"/>
    <mergeCell ref="D64:I64"/>
    <mergeCell ref="K64:L64"/>
    <mergeCell ref="M64:AA64"/>
    <mergeCell ref="AB64:AE64"/>
    <mergeCell ref="AA59:AA60"/>
    <mergeCell ref="AB59:AB60"/>
    <mergeCell ref="AC59:AC60"/>
    <mergeCell ref="AD59:AD60"/>
    <mergeCell ref="AE59:AE60"/>
    <mergeCell ref="AF59:AF60"/>
    <mergeCell ref="U59:U60"/>
    <mergeCell ref="V59:V60"/>
    <mergeCell ref="B66:C66"/>
    <mergeCell ref="D66:I66"/>
    <mergeCell ref="K66:L66"/>
    <mergeCell ref="M66:AA66"/>
    <mergeCell ref="AB66:AE66"/>
    <mergeCell ref="B67:C67"/>
    <mergeCell ref="D67:I67"/>
    <mergeCell ref="K67:L67"/>
    <mergeCell ref="M67:AA67"/>
    <mergeCell ref="AB67:AE67"/>
    <mergeCell ref="AB70:AE70"/>
    <mergeCell ref="B71:C71"/>
    <mergeCell ref="D71:I71"/>
    <mergeCell ref="K71:L71"/>
    <mergeCell ref="M71:AA71"/>
    <mergeCell ref="AB71:AE71"/>
    <mergeCell ref="B68:C68"/>
    <mergeCell ref="D68:I68"/>
    <mergeCell ref="B69:C69"/>
    <mergeCell ref="D69:I69"/>
    <mergeCell ref="K69:AA69"/>
    <mergeCell ref="B70:C70"/>
    <mergeCell ref="D70:I70"/>
    <mergeCell ref="K70:L70"/>
    <mergeCell ref="M70:AA70"/>
    <mergeCell ref="K74:L74"/>
    <mergeCell ref="M74:AA74"/>
    <mergeCell ref="AB74:AE74"/>
    <mergeCell ref="K75:L75"/>
    <mergeCell ref="M75:AA75"/>
    <mergeCell ref="AB75:AE75"/>
    <mergeCell ref="K72:L72"/>
    <mergeCell ref="M72:AA72"/>
    <mergeCell ref="AB72:AE72"/>
    <mergeCell ref="K73:L73"/>
    <mergeCell ref="M73:AA73"/>
    <mergeCell ref="AB73:AE73"/>
    <mergeCell ref="B80:C80"/>
    <mergeCell ref="D80:R80"/>
    <mergeCell ref="S80:V80"/>
    <mergeCell ref="B81:C81"/>
    <mergeCell ref="D81:R81"/>
    <mergeCell ref="S81:V81"/>
    <mergeCell ref="B78:C78"/>
    <mergeCell ref="D78:R78"/>
    <mergeCell ref="S78:V78"/>
    <mergeCell ref="B79:C79"/>
    <mergeCell ref="D79:R79"/>
    <mergeCell ref="S79:V79"/>
    <mergeCell ref="B84:C84"/>
    <mergeCell ref="D84:R84"/>
    <mergeCell ref="S84:V84"/>
    <mergeCell ref="B82:C82"/>
    <mergeCell ref="D82:R82"/>
    <mergeCell ref="S82:V82"/>
    <mergeCell ref="B83:C83"/>
    <mergeCell ref="D83:R83"/>
    <mergeCell ref="S83:V83"/>
  </mergeCells>
  <phoneticPr fontId="9"/>
  <pageMargins left="0.70866141732283472" right="0.70866141732283472" top="0.74803149606299213" bottom="0.74803149606299213" header="0.31496062992125984" footer="0.31496062992125984"/>
  <pageSetup paperSize="9" scale="60"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M169"/>
  <sheetViews>
    <sheetView view="pageBreakPreview" zoomScale="70" zoomScaleNormal="70" zoomScaleSheetLayoutView="70" workbookViewId="0">
      <selection activeCell="I8" sqref="I8"/>
    </sheetView>
  </sheetViews>
  <sheetFormatPr defaultColWidth="9" defaultRowHeight="13.5"/>
  <cols>
    <col min="1" max="1" width="5.5" customWidth="1"/>
    <col min="2" max="3" width="12.625" customWidth="1"/>
    <col min="4" max="4" width="7.875" customWidth="1"/>
    <col min="5" max="7" width="19.625" customWidth="1"/>
    <col min="8" max="8" width="6" customWidth="1"/>
    <col min="9" max="9" width="5.625" customWidth="1"/>
    <col min="10" max="10" width="20.75" customWidth="1"/>
    <col min="11" max="11" width="5.75" customWidth="1"/>
    <col min="12" max="12" width="24.125" customWidth="1"/>
    <col min="13" max="13" width="13" customWidth="1"/>
  </cols>
  <sheetData>
    <row r="1" spans="1:12" ht="20.100000000000001" customHeight="1">
      <c r="B1" s="162"/>
      <c r="C1" s="162"/>
      <c r="D1" s="162"/>
      <c r="E1" s="162"/>
      <c r="F1" s="162"/>
      <c r="G1" s="162"/>
      <c r="H1" s="162"/>
      <c r="I1" s="162"/>
      <c r="J1" s="162"/>
      <c r="K1" s="117"/>
      <c r="L1" s="117" t="s">
        <v>905</v>
      </c>
    </row>
    <row r="2" spans="1:12" ht="20.100000000000001" customHeight="1">
      <c r="A2" s="1889" t="s">
        <v>963</v>
      </c>
      <c r="B2" s="1889"/>
      <c r="C2" s="1889"/>
      <c r="D2" s="1889"/>
      <c r="E2" s="1889"/>
      <c r="F2" s="1889"/>
      <c r="G2" s="1889"/>
      <c r="H2" s="1889"/>
      <c r="I2" s="1889"/>
      <c r="J2" s="1889"/>
      <c r="K2" s="1889"/>
      <c r="L2" s="1889"/>
    </row>
    <row r="3" spans="1:12" ht="20.100000000000001" customHeight="1">
      <c r="H3" s="611"/>
      <c r="I3" s="611"/>
      <c r="J3" s="611"/>
      <c r="K3" s="1890"/>
      <c r="L3" s="1890"/>
    </row>
    <row r="4" spans="1:12" ht="21" customHeight="1">
      <c r="A4" s="359"/>
      <c r="B4" s="163" t="s">
        <v>257</v>
      </c>
      <c r="C4" s="1249" t="str">
        <f>IF(様式1!L11="","",様式1!L11)</f>
        <v>株式会社キャリアサプライ</v>
      </c>
      <c r="D4" s="1249"/>
      <c r="E4" s="1249"/>
      <c r="F4" s="163" t="s">
        <v>313</v>
      </c>
      <c r="G4" s="1891" t="str">
        <f>IF(様式1!G36="","",様式1!G36)</f>
        <v>ゼロから始めるWord・Excel・PowerPoint実践科（託児・短時間)</v>
      </c>
      <c r="H4" s="1891"/>
      <c r="I4" s="1891"/>
      <c r="J4" s="1891"/>
      <c r="K4" s="1891"/>
      <c r="L4" s="1891"/>
    </row>
    <row r="5" spans="1:12" ht="13.5" customHeight="1" thickBot="1">
      <c r="B5" s="164"/>
      <c r="C5" s="164"/>
      <c r="D5" s="164"/>
      <c r="E5" s="164"/>
      <c r="F5" s="164"/>
      <c r="G5" s="164"/>
      <c r="H5" s="164"/>
      <c r="I5" s="164"/>
      <c r="J5" s="164"/>
      <c r="K5" s="164"/>
      <c r="L5" s="164"/>
    </row>
    <row r="6" spans="1:12" ht="32.25" customHeight="1">
      <c r="A6" s="1892" t="s">
        <v>964</v>
      </c>
      <c r="B6" s="1894" t="s">
        <v>314</v>
      </c>
      <c r="C6" s="1895"/>
      <c r="D6" s="1898" t="s">
        <v>917</v>
      </c>
      <c r="E6" s="1900" t="s">
        <v>315</v>
      </c>
      <c r="F6" s="1901"/>
      <c r="G6" s="1902"/>
      <c r="H6" s="1906" t="s">
        <v>316</v>
      </c>
      <c r="I6" s="1900" t="s">
        <v>910</v>
      </c>
      <c r="J6" s="1902"/>
      <c r="K6" s="1927" t="s">
        <v>317</v>
      </c>
      <c r="L6" s="567" t="s">
        <v>719</v>
      </c>
    </row>
    <row r="7" spans="1:12" ht="32.25" customHeight="1">
      <c r="A7" s="1893"/>
      <c r="B7" s="1896"/>
      <c r="C7" s="1897"/>
      <c r="D7" s="1899"/>
      <c r="E7" s="1903"/>
      <c r="F7" s="1904"/>
      <c r="G7" s="1905"/>
      <c r="H7" s="1315"/>
      <c r="I7" s="1903"/>
      <c r="J7" s="1905"/>
      <c r="K7" s="1928"/>
      <c r="L7" s="568" t="s">
        <v>965</v>
      </c>
    </row>
    <row r="8" spans="1:12" ht="31.7" customHeight="1">
      <c r="A8" s="1893">
        <v>1</v>
      </c>
      <c r="B8" s="1165" t="s">
        <v>1345</v>
      </c>
      <c r="C8" s="1909"/>
      <c r="D8" s="1313" t="s">
        <v>1346</v>
      </c>
      <c r="E8" s="1929" t="s">
        <v>1451</v>
      </c>
      <c r="F8" s="1930"/>
      <c r="G8" s="1931"/>
      <c r="H8" s="1921"/>
      <c r="I8" s="612" t="s">
        <v>1021</v>
      </c>
      <c r="J8" s="563" t="s">
        <v>911</v>
      </c>
      <c r="K8" s="1924"/>
      <c r="L8" s="780"/>
    </row>
    <row r="9" spans="1:12" ht="31.7" customHeight="1">
      <c r="A9" s="1893"/>
      <c r="B9" s="1910"/>
      <c r="C9" s="1911"/>
      <c r="D9" s="1314"/>
      <c r="E9" s="1932"/>
      <c r="F9" s="1933"/>
      <c r="G9" s="1934"/>
      <c r="H9" s="1922"/>
      <c r="I9" s="562"/>
      <c r="J9" s="564" t="s">
        <v>912</v>
      </c>
      <c r="K9" s="1925"/>
      <c r="L9" s="1907"/>
    </row>
    <row r="10" spans="1:12" ht="31.7" customHeight="1">
      <c r="A10" s="1893"/>
      <c r="B10" s="1896"/>
      <c r="C10" s="1897"/>
      <c r="D10" s="1315"/>
      <c r="E10" s="1935"/>
      <c r="F10" s="1936"/>
      <c r="G10" s="1937"/>
      <c r="H10" s="1923"/>
      <c r="I10" s="613" t="s">
        <v>1021</v>
      </c>
      <c r="J10" s="565" t="s">
        <v>913</v>
      </c>
      <c r="K10" s="1926"/>
      <c r="L10" s="1908"/>
    </row>
    <row r="11" spans="1:12" ht="31.7" customHeight="1">
      <c r="A11" s="1893">
        <v>2</v>
      </c>
      <c r="B11" s="1165" t="s">
        <v>1347</v>
      </c>
      <c r="C11" s="1909"/>
      <c r="D11" s="1313" t="s">
        <v>1346</v>
      </c>
      <c r="E11" s="1912" t="s">
        <v>1360</v>
      </c>
      <c r="F11" s="1913"/>
      <c r="G11" s="1914"/>
      <c r="H11" s="1921"/>
      <c r="I11" s="612"/>
      <c r="J11" s="563" t="s">
        <v>911</v>
      </c>
      <c r="K11" s="1924"/>
      <c r="L11" s="780"/>
    </row>
    <row r="12" spans="1:12" ht="31.7" customHeight="1">
      <c r="A12" s="1893"/>
      <c r="B12" s="1910"/>
      <c r="C12" s="1911"/>
      <c r="D12" s="1314"/>
      <c r="E12" s="1915"/>
      <c r="F12" s="1916"/>
      <c r="G12" s="1917"/>
      <c r="H12" s="1922"/>
      <c r="I12" s="562"/>
      <c r="J12" s="564" t="s">
        <v>912</v>
      </c>
      <c r="K12" s="1925"/>
      <c r="L12" s="1907"/>
    </row>
    <row r="13" spans="1:12" ht="31.7" customHeight="1">
      <c r="A13" s="1893"/>
      <c r="B13" s="1896"/>
      <c r="C13" s="1897"/>
      <c r="D13" s="1315"/>
      <c r="E13" s="1918"/>
      <c r="F13" s="1919"/>
      <c r="G13" s="1920"/>
      <c r="H13" s="1923"/>
      <c r="I13" s="613"/>
      <c r="J13" s="565" t="s">
        <v>913</v>
      </c>
      <c r="K13" s="1926"/>
      <c r="L13" s="1908"/>
    </row>
    <row r="14" spans="1:12" ht="31.7" customHeight="1">
      <c r="A14" s="1893">
        <v>3</v>
      </c>
      <c r="B14" s="1165" t="s">
        <v>1348</v>
      </c>
      <c r="C14" s="1909"/>
      <c r="D14" s="1313" t="s">
        <v>1349</v>
      </c>
      <c r="E14" s="1929" t="s">
        <v>1455</v>
      </c>
      <c r="F14" s="1930"/>
      <c r="G14" s="1931"/>
      <c r="H14" s="1921">
        <v>3</v>
      </c>
      <c r="I14" s="612" t="s">
        <v>1021</v>
      </c>
      <c r="J14" s="563" t="s">
        <v>911</v>
      </c>
      <c r="K14" s="1924"/>
      <c r="L14" s="780"/>
    </row>
    <row r="15" spans="1:12" ht="31.7" customHeight="1">
      <c r="A15" s="1893"/>
      <c r="B15" s="1910"/>
      <c r="C15" s="1911"/>
      <c r="D15" s="1314"/>
      <c r="E15" s="1932"/>
      <c r="F15" s="1933"/>
      <c r="G15" s="1934"/>
      <c r="H15" s="1922"/>
      <c r="I15" s="562" t="s">
        <v>1021</v>
      </c>
      <c r="J15" s="564" t="s">
        <v>912</v>
      </c>
      <c r="K15" s="1925"/>
      <c r="L15" s="1907"/>
    </row>
    <row r="16" spans="1:12" ht="31.7" customHeight="1">
      <c r="A16" s="1893"/>
      <c r="B16" s="1896"/>
      <c r="C16" s="1897"/>
      <c r="D16" s="1315"/>
      <c r="E16" s="1935"/>
      <c r="F16" s="1936"/>
      <c r="G16" s="1937"/>
      <c r="H16" s="1923"/>
      <c r="I16" s="851"/>
      <c r="J16" s="852" t="s">
        <v>913</v>
      </c>
      <c r="K16" s="1926"/>
      <c r="L16" s="1908"/>
    </row>
    <row r="17" spans="1:12" ht="31.7" customHeight="1">
      <c r="A17" s="1893">
        <v>4</v>
      </c>
      <c r="B17" s="1938" t="s">
        <v>1357</v>
      </c>
      <c r="C17" s="1939"/>
      <c r="D17" s="1942" t="s">
        <v>1346</v>
      </c>
      <c r="E17" s="1944" t="s">
        <v>1358</v>
      </c>
      <c r="F17" s="1945"/>
      <c r="G17" s="1946"/>
      <c r="H17" s="1950">
        <v>3</v>
      </c>
      <c r="I17" s="612" t="s">
        <v>1021</v>
      </c>
      <c r="J17" s="563" t="s">
        <v>911</v>
      </c>
      <c r="K17" s="1952"/>
      <c r="L17" s="854"/>
    </row>
    <row r="18" spans="1:12" ht="31.7" customHeight="1">
      <c r="A18" s="1893"/>
      <c r="B18" s="1940"/>
      <c r="C18" s="1941"/>
      <c r="D18" s="1943"/>
      <c r="E18" s="1947"/>
      <c r="F18" s="1948"/>
      <c r="G18" s="1949"/>
      <c r="H18" s="1951"/>
      <c r="I18" s="562" t="s">
        <v>1021</v>
      </c>
      <c r="J18" s="564" t="s">
        <v>912</v>
      </c>
      <c r="K18" s="1953"/>
      <c r="L18" s="1955"/>
    </row>
    <row r="19" spans="1:12" ht="31.7" customHeight="1">
      <c r="A19" s="1893"/>
      <c r="B19" s="1940"/>
      <c r="C19" s="1941"/>
      <c r="D19" s="1943"/>
      <c r="E19" s="1947"/>
      <c r="F19" s="1948"/>
      <c r="G19" s="1949"/>
      <c r="H19" s="1951"/>
      <c r="I19" s="851"/>
      <c r="J19" s="852" t="s">
        <v>913</v>
      </c>
      <c r="K19" s="1954"/>
      <c r="L19" s="1907"/>
    </row>
    <row r="20" spans="1:12" ht="31.7" customHeight="1">
      <c r="A20" s="1893">
        <v>5</v>
      </c>
      <c r="B20" s="1165" t="s">
        <v>1350</v>
      </c>
      <c r="C20" s="1909"/>
      <c r="D20" s="1313" t="s">
        <v>1346</v>
      </c>
      <c r="E20" s="1929" t="s">
        <v>1351</v>
      </c>
      <c r="F20" s="1930"/>
      <c r="G20" s="1931"/>
      <c r="H20" s="1921">
        <v>3</v>
      </c>
      <c r="I20" s="612" t="s">
        <v>1021</v>
      </c>
      <c r="J20" s="563" t="s">
        <v>911</v>
      </c>
      <c r="K20" s="1952"/>
      <c r="L20" s="780"/>
    </row>
    <row r="21" spans="1:12" ht="31.7" customHeight="1">
      <c r="A21" s="1893"/>
      <c r="B21" s="1910"/>
      <c r="C21" s="1911"/>
      <c r="D21" s="1314"/>
      <c r="E21" s="1932"/>
      <c r="F21" s="1933"/>
      <c r="G21" s="1934"/>
      <c r="H21" s="1922"/>
      <c r="I21" s="562"/>
      <c r="J21" s="564" t="s">
        <v>912</v>
      </c>
      <c r="K21" s="1953"/>
      <c r="L21" s="1907"/>
    </row>
    <row r="22" spans="1:12" ht="31.7" customHeight="1">
      <c r="A22" s="1893"/>
      <c r="B22" s="1896"/>
      <c r="C22" s="1897"/>
      <c r="D22" s="1315"/>
      <c r="E22" s="1935"/>
      <c r="F22" s="1936"/>
      <c r="G22" s="1937"/>
      <c r="H22" s="1923"/>
      <c r="I22" s="613"/>
      <c r="J22" s="565" t="s">
        <v>913</v>
      </c>
      <c r="K22" s="1954"/>
      <c r="L22" s="1908"/>
    </row>
    <row r="23" spans="1:12" ht="31.7" customHeight="1">
      <c r="A23" s="1893">
        <v>6</v>
      </c>
      <c r="B23" s="1165" t="s">
        <v>1352</v>
      </c>
      <c r="C23" s="1909"/>
      <c r="D23" s="1313" t="s">
        <v>1346</v>
      </c>
      <c r="E23" s="1929" t="s">
        <v>1351</v>
      </c>
      <c r="F23" s="1930"/>
      <c r="G23" s="1931"/>
      <c r="H23" s="1921">
        <v>3</v>
      </c>
      <c r="I23" s="612" t="s">
        <v>1021</v>
      </c>
      <c r="J23" s="563" t="s">
        <v>911</v>
      </c>
      <c r="K23" s="1952"/>
      <c r="L23" s="855"/>
    </row>
    <row r="24" spans="1:12" ht="31.7" customHeight="1">
      <c r="A24" s="1893"/>
      <c r="B24" s="1910"/>
      <c r="C24" s="1911"/>
      <c r="D24" s="1314"/>
      <c r="E24" s="1932"/>
      <c r="F24" s="1933"/>
      <c r="G24" s="1934"/>
      <c r="H24" s="1922"/>
      <c r="I24" s="562" t="s">
        <v>1021</v>
      </c>
      <c r="J24" s="564" t="s">
        <v>912</v>
      </c>
      <c r="K24" s="1953"/>
      <c r="L24" s="1956"/>
    </row>
    <row r="25" spans="1:12" ht="31.7" customHeight="1">
      <c r="A25" s="1893"/>
      <c r="B25" s="1896"/>
      <c r="C25" s="1897"/>
      <c r="D25" s="1315"/>
      <c r="E25" s="1935"/>
      <c r="F25" s="1936"/>
      <c r="G25" s="1937"/>
      <c r="H25" s="1923"/>
      <c r="I25" s="613"/>
      <c r="J25" s="565" t="s">
        <v>913</v>
      </c>
      <c r="K25" s="1954"/>
      <c r="L25" s="1957"/>
    </row>
    <row r="26" spans="1:12" ht="31.7" customHeight="1">
      <c r="A26" s="1893">
        <v>7</v>
      </c>
      <c r="B26" s="1965" t="s">
        <v>1355</v>
      </c>
      <c r="C26" s="1966"/>
      <c r="D26" s="1971" t="s">
        <v>1346</v>
      </c>
      <c r="E26" s="1974" t="s">
        <v>1354</v>
      </c>
      <c r="F26" s="1975"/>
      <c r="G26" s="1976"/>
      <c r="H26" s="1921"/>
      <c r="I26" s="612"/>
      <c r="J26" s="563" t="s">
        <v>911</v>
      </c>
      <c r="K26" s="1952"/>
      <c r="L26" s="781"/>
    </row>
    <row r="27" spans="1:12" ht="31.7" customHeight="1">
      <c r="A27" s="1893"/>
      <c r="B27" s="1967"/>
      <c r="C27" s="1968"/>
      <c r="D27" s="1972"/>
      <c r="E27" s="1977"/>
      <c r="F27" s="1978"/>
      <c r="G27" s="1979"/>
      <c r="H27" s="1922"/>
      <c r="I27" s="562" t="s">
        <v>1021</v>
      </c>
      <c r="J27" s="564" t="s">
        <v>912</v>
      </c>
      <c r="K27" s="1953"/>
      <c r="L27" s="1955"/>
    </row>
    <row r="28" spans="1:12" ht="31.7" customHeight="1">
      <c r="A28" s="1893"/>
      <c r="B28" s="1969"/>
      <c r="C28" s="1970"/>
      <c r="D28" s="1973"/>
      <c r="E28" s="1980"/>
      <c r="F28" s="1981"/>
      <c r="G28" s="1982"/>
      <c r="H28" s="1923"/>
      <c r="I28" s="851"/>
      <c r="J28" s="852" t="s">
        <v>913</v>
      </c>
      <c r="K28" s="1954"/>
      <c r="L28" s="1908"/>
    </row>
    <row r="29" spans="1:12" ht="31.7" customHeight="1">
      <c r="A29" s="1958">
        <v>8</v>
      </c>
      <c r="B29" s="1938" t="s">
        <v>1356</v>
      </c>
      <c r="C29" s="1939"/>
      <c r="D29" s="1942" t="s">
        <v>1346</v>
      </c>
      <c r="E29" s="1961" t="s">
        <v>1354</v>
      </c>
      <c r="F29" s="1167"/>
      <c r="G29" s="1962"/>
      <c r="H29" s="1950"/>
      <c r="I29" s="612"/>
      <c r="J29" s="563" t="s">
        <v>911</v>
      </c>
      <c r="K29" s="1952"/>
      <c r="L29" s="781"/>
    </row>
    <row r="30" spans="1:12" ht="31.7" customHeight="1">
      <c r="A30" s="1959"/>
      <c r="B30" s="1940"/>
      <c r="C30" s="1941"/>
      <c r="D30" s="1943"/>
      <c r="E30" s="1963"/>
      <c r="F30" s="1170"/>
      <c r="G30" s="1964"/>
      <c r="H30" s="1951"/>
      <c r="I30" s="562" t="s">
        <v>1021</v>
      </c>
      <c r="J30" s="564" t="s">
        <v>912</v>
      </c>
      <c r="K30" s="1953"/>
      <c r="L30" s="1955"/>
    </row>
    <row r="31" spans="1:12" ht="31.7" customHeight="1">
      <c r="A31" s="1960"/>
      <c r="B31" s="1940"/>
      <c r="C31" s="1941"/>
      <c r="D31" s="1943"/>
      <c r="E31" s="1963"/>
      <c r="F31" s="1170"/>
      <c r="G31" s="1964"/>
      <c r="H31" s="1951"/>
      <c r="I31" s="851"/>
      <c r="J31" s="852" t="s">
        <v>913</v>
      </c>
      <c r="K31" s="1954"/>
      <c r="L31" s="1908"/>
    </row>
    <row r="32" spans="1:12" ht="31.7" customHeight="1">
      <c r="A32" s="1958">
        <v>9</v>
      </c>
      <c r="B32" s="1938" t="s">
        <v>1359</v>
      </c>
      <c r="C32" s="1939"/>
      <c r="D32" s="1942" t="s">
        <v>1349</v>
      </c>
      <c r="E32" s="1961" t="s">
        <v>1360</v>
      </c>
      <c r="F32" s="1167"/>
      <c r="G32" s="1962"/>
      <c r="H32" s="1950"/>
      <c r="I32" s="612"/>
      <c r="J32" s="853" t="s">
        <v>911</v>
      </c>
      <c r="K32" s="1950"/>
      <c r="L32" s="781"/>
    </row>
    <row r="33" spans="1:12" ht="31.7" customHeight="1">
      <c r="A33" s="1959"/>
      <c r="B33" s="1940"/>
      <c r="C33" s="1941"/>
      <c r="D33" s="1943"/>
      <c r="E33" s="1963"/>
      <c r="F33" s="1170"/>
      <c r="G33" s="1964"/>
      <c r="H33" s="1951"/>
      <c r="I33" s="562"/>
      <c r="J33" s="564" t="s">
        <v>912</v>
      </c>
      <c r="K33" s="1951"/>
      <c r="L33" s="1955"/>
    </row>
    <row r="34" spans="1:12" ht="31.7" customHeight="1">
      <c r="A34" s="1960"/>
      <c r="B34" s="1993"/>
      <c r="C34" s="1994"/>
      <c r="D34" s="1995"/>
      <c r="E34" s="1996"/>
      <c r="F34" s="1173"/>
      <c r="G34" s="1997"/>
      <c r="H34" s="1998"/>
      <c r="I34" s="613"/>
      <c r="J34" s="565" t="s">
        <v>913</v>
      </c>
      <c r="K34" s="1998"/>
      <c r="L34" s="1908"/>
    </row>
    <row r="35" spans="1:12" ht="31.7" customHeight="1">
      <c r="A35" s="1958">
        <v>10</v>
      </c>
      <c r="B35" s="1165" t="s">
        <v>1353</v>
      </c>
      <c r="C35" s="1909"/>
      <c r="D35" s="1313" t="s">
        <v>1346</v>
      </c>
      <c r="E35" s="1974" t="s">
        <v>1354</v>
      </c>
      <c r="F35" s="1975"/>
      <c r="G35" s="1976"/>
      <c r="H35" s="1921"/>
      <c r="I35" s="612"/>
      <c r="J35" s="853" t="s">
        <v>911</v>
      </c>
      <c r="K35" s="1952"/>
      <c r="L35" s="781"/>
    </row>
    <row r="36" spans="1:12" ht="31.7" customHeight="1">
      <c r="A36" s="1959"/>
      <c r="B36" s="1910"/>
      <c r="C36" s="1911"/>
      <c r="D36" s="1314"/>
      <c r="E36" s="1977"/>
      <c r="F36" s="1978"/>
      <c r="G36" s="1979"/>
      <c r="H36" s="1922"/>
      <c r="I36" s="562" t="s">
        <v>1021</v>
      </c>
      <c r="J36" s="564" t="s">
        <v>912</v>
      </c>
      <c r="K36" s="1953"/>
      <c r="L36" s="1955"/>
    </row>
    <row r="37" spans="1:12" ht="31.7" customHeight="1" thickBot="1">
      <c r="A37" s="1983"/>
      <c r="B37" s="1984"/>
      <c r="C37" s="1985"/>
      <c r="D37" s="1986"/>
      <c r="E37" s="1987"/>
      <c r="F37" s="1988"/>
      <c r="G37" s="1989"/>
      <c r="H37" s="1990"/>
      <c r="I37" s="614"/>
      <c r="J37" s="566" t="s">
        <v>913</v>
      </c>
      <c r="K37" s="1991"/>
      <c r="L37" s="1992"/>
    </row>
    <row r="38" spans="1:12" ht="6.75" customHeight="1">
      <c r="B38" s="50"/>
      <c r="C38" s="50"/>
      <c r="D38" s="165"/>
      <c r="E38" s="569" t="s">
        <v>922</v>
      </c>
      <c r="F38" s="165"/>
      <c r="G38" s="165"/>
      <c r="H38" s="165"/>
      <c r="I38" s="165"/>
      <c r="J38" s="165"/>
      <c r="K38" s="50"/>
      <c r="L38" s="50"/>
    </row>
    <row r="39" spans="1:12" ht="18" customHeight="1">
      <c r="A39" s="1119" t="s">
        <v>966</v>
      </c>
      <c r="B39" s="1119"/>
      <c r="C39" s="1119"/>
      <c r="D39" s="1119"/>
      <c r="E39" s="1119"/>
      <c r="F39" s="1119"/>
      <c r="G39" s="1119"/>
      <c r="H39" s="1119"/>
      <c r="I39" s="1119"/>
      <c r="J39" s="1119"/>
      <c r="K39" s="1119"/>
      <c r="L39" s="1119"/>
    </row>
    <row r="40" spans="1:12" ht="18" customHeight="1">
      <c r="A40" s="1253" t="s">
        <v>967</v>
      </c>
      <c r="B40" s="1253"/>
      <c r="C40" s="1253"/>
      <c r="D40" s="1253"/>
      <c r="E40" s="1253"/>
      <c r="F40" s="1253"/>
      <c r="G40" s="1253"/>
      <c r="H40" s="1253"/>
      <c r="I40" s="1253"/>
      <c r="J40" s="1253"/>
      <c r="K40" s="1253"/>
      <c r="L40" s="1253"/>
    </row>
    <row r="41" spans="1:12" ht="18" customHeight="1">
      <c r="A41" s="1253" t="s">
        <v>968</v>
      </c>
      <c r="B41" s="1253"/>
      <c r="C41" s="1253"/>
      <c r="D41" s="1253"/>
      <c r="E41" s="1253"/>
      <c r="F41" s="1253"/>
      <c r="G41" s="1253"/>
      <c r="H41" s="1253"/>
      <c r="I41" s="1253"/>
      <c r="J41" s="1253"/>
      <c r="K41" s="1253"/>
      <c r="L41" s="1253"/>
    </row>
    <row r="42" spans="1:12" ht="18" customHeight="1">
      <c r="A42" s="1253" t="s">
        <v>969</v>
      </c>
      <c r="B42" s="1253"/>
      <c r="C42" s="1253"/>
      <c r="D42" s="1253"/>
      <c r="E42" s="1253"/>
      <c r="F42" s="1253"/>
      <c r="G42" s="1253"/>
      <c r="H42" s="1253"/>
      <c r="I42" s="1253"/>
      <c r="J42" s="1253"/>
      <c r="K42" s="1253"/>
      <c r="L42" s="1253"/>
    </row>
    <row r="43" spans="1:12" ht="18" customHeight="1">
      <c r="A43" s="1253" t="s">
        <v>970</v>
      </c>
      <c r="B43" s="1253"/>
      <c r="C43" s="1253"/>
      <c r="D43" s="1253"/>
      <c r="E43" s="1253"/>
      <c r="F43" s="1253"/>
      <c r="G43" s="1253"/>
      <c r="H43" s="1253"/>
      <c r="I43" s="1253"/>
      <c r="J43" s="1253"/>
      <c r="K43" s="1253"/>
      <c r="L43" s="1253"/>
    </row>
    <row r="44" spans="1:12" ht="18" customHeight="1">
      <c r="A44" s="1253" t="s">
        <v>971</v>
      </c>
      <c r="B44" s="1253"/>
      <c r="C44" s="1253"/>
      <c r="D44" s="1253"/>
      <c r="E44" s="1253"/>
      <c r="F44" s="1253"/>
      <c r="G44" s="1253"/>
      <c r="H44" s="1253"/>
      <c r="I44" s="1253"/>
      <c r="J44" s="1253"/>
      <c r="K44" s="1253"/>
      <c r="L44" s="1253"/>
    </row>
    <row r="45" spans="1:12" ht="18" customHeight="1">
      <c r="A45" s="1253" t="s">
        <v>972</v>
      </c>
      <c r="B45" s="1253"/>
      <c r="C45" s="1253"/>
      <c r="D45" s="1253"/>
      <c r="E45" s="1253"/>
      <c r="F45" s="1253"/>
      <c r="G45" s="1253"/>
      <c r="H45" s="1253"/>
      <c r="I45" s="1253"/>
      <c r="J45" s="1253"/>
      <c r="K45" s="1253"/>
      <c r="L45" s="1253"/>
    </row>
    <row r="46" spans="1:12" ht="18" customHeight="1">
      <c r="A46" s="1253" t="s">
        <v>973</v>
      </c>
      <c r="B46" s="1253"/>
      <c r="C46" s="1253"/>
      <c r="D46" s="1253"/>
      <c r="E46" s="1253"/>
      <c r="F46" s="1253"/>
      <c r="G46" s="1253"/>
      <c r="H46" s="1253"/>
      <c r="I46" s="1253"/>
      <c r="J46" s="1253"/>
      <c r="K46" s="1253"/>
      <c r="L46" s="1253"/>
    </row>
    <row r="47" spans="1:12" ht="18" customHeight="1">
      <c r="A47" s="1253" t="s">
        <v>974</v>
      </c>
      <c r="B47" s="1253"/>
      <c r="C47" s="1253"/>
      <c r="D47" s="1253"/>
      <c r="E47" s="1253"/>
      <c r="F47" s="1253"/>
      <c r="G47" s="1253"/>
      <c r="H47" s="1253"/>
      <c r="I47" s="1253"/>
      <c r="J47" s="1253"/>
      <c r="K47" s="1253"/>
      <c r="L47" s="1253"/>
    </row>
    <row r="48" spans="1:12" ht="18" customHeight="1">
      <c r="A48" s="1253" t="s">
        <v>975</v>
      </c>
      <c r="B48" s="1253"/>
      <c r="C48" s="1253"/>
      <c r="D48" s="1253"/>
      <c r="E48" s="1253"/>
      <c r="F48" s="1253"/>
      <c r="G48" s="1253"/>
      <c r="H48" s="1253"/>
      <c r="I48" s="1253"/>
      <c r="J48" s="1253"/>
      <c r="K48" s="1253"/>
      <c r="L48" s="1253"/>
    </row>
    <row r="49" spans="1:12" ht="18" customHeight="1">
      <c r="A49" s="1253" t="s">
        <v>976</v>
      </c>
      <c r="B49" s="1253"/>
      <c r="C49" s="1253"/>
      <c r="D49" s="1253"/>
      <c r="E49" s="1253"/>
      <c r="F49" s="1253"/>
      <c r="G49" s="1253"/>
      <c r="H49" s="1253"/>
      <c r="I49" s="1253"/>
      <c r="J49" s="1253"/>
      <c r="K49" s="1253"/>
      <c r="L49" s="1253"/>
    </row>
    <row r="50" spans="1:12" ht="18" customHeight="1">
      <c r="A50" s="1253" t="s">
        <v>977</v>
      </c>
      <c r="B50" s="1253"/>
      <c r="C50" s="1253"/>
      <c r="D50" s="1253"/>
      <c r="E50" s="1253"/>
      <c r="F50" s="1253"/>
      <c r="G50" s="1253"/>
      <c r="H50" s="1253"/>
      <c r="I50" s="1253"/>
      <c r="J50" s="1253"/>
      <c r="K50" s="1253"/>
      <c r="L50" s="1253"/>
    </row>
    <row r="51" spans="1:12" ht="18" customHeight="1">
      <c r="A51" s="1253" t="s">
        <v>318</v>
      </c>
      <c r="B51" s="1253"/>
      <c r="C51" s="1253"/>
      <c r="D51" s="1253"/>
      <c r="E51" s="1253"/>
      <c r="F51" s="1253"/>
      <c r="G51" s="1253"/>
      <c r="H51" s="1253"/>
      <c r="I51" s="1253"/>
      <c r="J51" s="1253"/>
      <c r="K51" s="1253"/>
      <c r="L51" s="1253"/>
    </row>
    <row r="52" spans="1:12" ht="18" customHeight="1">
      <c r="A52" s="1253" t="s">
        <v>920</v>
      </c>
      <c r="B52" s="1253"/>
      <c r="C52" s="1253"/>
      <c r="D52" s="1253"/>
      <c r="E52" s="1253"/>
      <c r="F52" s="1253"/>
      <c r="G52" s="1253"/>
      <c r="H52" s="1253"/>
      <c r="I52" s="1253"/>
      <c r="J52" s="1253"/>
      <c r="K52" s="1253"/>
      <c r="L52" s="1253"/>
    </row>
    <row r="53" spans="1:12" ht="18.75" customHeight="1">
      <c r="A53" s="1253"/>
      <c r="B53" s="1253"/>
      <c r="C53" s="1253"/>
      <c r="D53" s="1253"/>
      <c r="E53" s="1253"/>
      <c r="F53" s="1253"/>
      <c r="G53" s="1253"/>
      <c r="H53" s="1253"/>
      <c r="I53" s="1253"/>
      <c r="J53" s="1253"/>
      <c r="K53" s="1253"/>
      <c r="L53" s="1253"/>
    </row>
    <row r="54" spans="1:12" ht="15" customHeight="1">
      <c r="A54" s="1253" t="s">
        <v>978</v>
      </c>
      <c r="B54" s="1253"/>
      <c r="C54" s="1253"/>
      <c r="D54" s="1253"/>
      <c r="E54" s="1253"/>
      <c r="F54" s="1253"/>
      <c r="G54" s="1253"/>
      <c r="H54" s="1253"/>
      <c r="I54" s="1253"/>
      <c r="J54" s="1253"/>
      <c r="K54" s="1253"/>
      <c r="L54" s="1253"/>
    </row>
    <row r="55" spans="1:12" ht="15" customHeight="1">
      <c r="A55" s="1253" t="s">
        <v>979</v>
      </c>
      <c r="B55" s="1253"/>
      <c r="C55" s="1253"/>
      <c r="D55" s="1253"/>
      <c r="E55" s="1253"/>
      <c r="F55" s="1253"/>
      <c r="G55" s="1253"/>
      <c r="H55" s="1253"/>
      <c r="I55" s="1253"/>
      <c r="J55" s="1253"/>
      <c r="K55" s="1253"/>
      <c r="L55" s="1253"/>
    </row>
    <row r="56" spans="1:12" ht="15" customHeight="1">
      <c r="A56" s="1253" t="s">
        <v>980</v>
      </c>
      <c r="B56" s="1253"/>
      <c r="C56" s="1253"/>
      <c r="D56" s="1253"/>
      <c r="E56" s="1253"/>
      <c r="F56" s="1253"/>
      <c r="G56" s="1253"/>
      <c r="H56" s="1253"/>
      <c r="I56" s="1253"/>
      <c r="J56" s="1253"/>
      <c r="K56" s="1253"/>
      <c r="L56" s="1253"/>
    </row>
    <row r="57" spans="1:12" ht="15" customHeight="1">
      <c r="A57" s="1253" t="s">
        <v>981</v>
      </c>
      <c r="B57" s="1253"/>
      <c r="C57" s="1253"/>
      <c r="D57" s="1253"/>
      <c r="E57" s="1253"/>
      <c r="F57" s="1253"/>
      <c r="G57" s="1253"/>
      <c r="H57" s="1253"/>
      <c r="I57" s="1253"/>
      <c r="J57" s="1253"/>
      <c r="K57" s="1253"/>
      <c r="L57" s="1253"/>
    </row>
    <row r="58" spans="1:12" ht="15" customHeight="1">
      <c r="A58" s="1253"/>
      <c r="B58" s="1253"/>
      <c r="C58" s="1253"/>
      <c r="D58" s="1253"/>
      <c r="E58" s="1253"/>
      <c r="F58" s="1253"/>
      <c r="G58" s="1253"/>
      <c r="H58" s="1253"/>
      <c r="I58" s="1253"/>
      <c r="J58" s="1253"/>
      <c r="K58" s="1253"/>
      <c r="L58" s="1253"/>
    </row>
    <row r="59" spans="1:12" ht="15" customHeight="1">
      <c r="A59" s="615"/>
      <c r="B59" s="615"/>
      <c r="C59" s="615"/>
      <c r="D59" s="615"/>
      <c r="E59" s="615"/>
      <c r="F59" s="615"/>
      <c r="G59" s="615"/>
      <c r="H59" s="615"/>
      <c r="I59" s="615"/>
      <c r="J59" s="615"/>
      <c r="K59" s="615"/>
      <c r="L59" s="615"/>
    </row>
    <row r="60" spans="1:12" ht="15" customHeight="1">
      <c r="A60" s="615"/>
      <c r="B60" s="615"/>
      <c r="C60" s="615"/>
      <c r="D60" s="615"/>
      <c r="E60" s="615"/>
      <c r="F60" s="615"/>
      <c r="G60" s="615"/>
      <c r="H60" s="615"/>
      <c r="I60" s="615"/>
      <c r="J60" s="615"/>
      <c r="K60" s="615"/>
      <c r="L60" s="616"/>
    </row>
    <row r="61" spans="1:12">
      <c r="A61" s="554"/>
      <c r="B61" s="554"/>
      <c r="C61" s="554"/>
      <c r="D61" s="554"/>
      <c r="E61" s="554"/>
      <c r="F61" s="554"/>
      <c r="G61" s="554"/>
      <c r="H61" s="554"/>
      <c r="I61" s="554"/>
      <c r="J61" s="554"/>
      <c r="K61" s="554"/>
      <c r="L61" s="554"/>
    </row>
    <row r="62" spans="1:12">
      <c r="A62" s="554"/>
      <c r="B62" s="554"/>
      <c r="C62" s="554"/>
      <c r="D62" s="554"/>
      <c r="E62" s="554"/>
      <c r="F62" s="554"/>
      <c r="G62" s="554"/>
      <c r="H62" s="554"/>
      <c r="I62" s="554"/>
      <c r="J62" s="554"/>
      <c r="K62" s="554"/>
      <c r="L62" s="554"/>
    </row>
    <row r="63" spans="1:12">
      <c r="A63" s="554"/>
      <c r="B63" s="554"/>
      <c r="C63" s="554"/>
      <c r="D63" s="554"/>
      <c r="E63" s="554"/>
      <c r="F63" s="554"/>
      <c r="G63" s="554"/>
      <c r="H63" s="554"/>
      <c r="I63" s="554"/>
      <c r="J63" s="554"/>
      <c r="K63" s="554"/>
      <c r="L63" s="554"/>
    </row>
    <row r="64" spans="1:12">
      <c r="A64" s="554"/>
      <c r="B64" s="554"/>
      <c r="C64" s="554"/>
      <c r="D64" s="554"/>
      <c r="E64" s="554"/>
      <c r="F64" s="554"/>
      <c r="G64" s="554"/>
      <c r="H64" s="554"/>
      <c r="I64" s="554"/>
      <c r="J64" s="554"/>
      <c r="K64" s="554"/>
      <c r="L64" s="554"/>
    </row>
    <row r="65" spans="1:13">
      <c r="A65" s="554"/>
      <c r="B65" s="554"/>
      <c r="C65" s="554"/>
      <c r="D65" s="554"/>
      <c r="E65" s="554"/>
      <c r="F65" s="554"/>
      <c r="G65" s="554"/>
      <c r="H65" s="554"/>
      <c r="I65" s="554"/>
      <c r="J65" s="554"/>
      <c r="K65" s="554"/>
      <c r="L65" s="554"/>
    </row>
    <row r="66" spans="1:13">
      <c r="A66" s="554"/>
      <c r="B66" s="554"/>
      <c r="C66" s="554"/>
      <c r="D66" s="554"/>
      <c r="E66" s="554"/>
      <c r="F66" s="554"/>
      <c r="G66" s="554"/>
      <c r="H66" s="554"/>
      <c r="I66" s="554"/>
      <c r="J66" s="554"/>
      <c r="K66" s="554"/>
      <c r="L66" s="554"/>
      <c r="M66" s="554"/>
    </row>
    <row r="67" spans="1:13">
      <c r="A67" s="554"/>
      <c r="B67" s="554"/>
      <c r="C67" s="554"/>
      <c r="D67" s="554"/>
      <c r="E67" s="554"/>
      <c r="F67" s="554"/>
      <c r="G67" s="554"/>
      <c r="H67" s="554"/>
      <c r="I67" s="554"/>
      <c r="J67" s="554"/>
      <c r="K67" s="554"/>
      <c r="L67" s="554"/>
      <c r="M67" s="554"/>
    </row>
    <row r="68" spans="1:13">
      <c r="A68" s="554"/>
      <c r="B68" s="554"/>
      <c r="C68" s="554"/>
      <c r="D68" s="554"/>
      <c r="E68" s="554"/>
      <c r="F68" s="554"/>
      <c r="G68" s="554"/>
      <c r="H68" s="554"/>
      <c r="I68" s="554"/>
      <c r="J68" s="554"/>
      <c r="K68" s="554"/>
      <c r="L68" s="554"/>
      <c r="M68" s="554"/>
    </row>
    <row r="69" spans="1:13">
      <c r="A69" s="554"/>
      <c r="B69" s="554"/>
      <c r="C69" s="554"/>
      <c r="D69" s="554"/>
      <c r="E69" s="554"/>
      <c r="F69" s="554"/>
      <c r="G69" s="554"/>
      <c r="H69" s="554"/>
      <c r="I69" s="554"/>
      <c r="J69" s="554"/>
      <c r="K69" s="554"/>
      <c r="L69" s="554"/>
      <c r="M69" s="554"/>
    </row>
    <row r="70" spans="1:13">
      <c r="A70" s="554"/>
      <c r="B70" s="554"/>
      <c r="C70" s="554"/>
      <c r="D70" s="554"/>
      <c r="E70" s="554"/>
      <c r="F70" s="554"/>
      <c r="G70" s="554"/>
      <c r="H70" s="554"/>
      <c r="I70" s="554"/>
      <c r="J70" s="554"/>
      <c r="K70" s="554"/>
      <c r="L70" s="554"/>
      <c r="M70" s="554"/>
    </row>
    <row r="71" spans="1:13">
      <c r="A71" s="554"/>
      <c r="B71" s="554"/>
      <c r="C71" s="554"/>
      <c r="D71" s="554"/>
      <c r="E71" s="554"/>
      <c r="F71" s="554"/>
      <c r="G71" s="554"/>
      <c r="H71" s="554"/>
      <c r="I71" s="554"/>
      <c r="J71" s="554"/>
      <c r="K71" s="554"/>
      <c r="L71" s="554"/>
      <c r="M71" s="554"/>
    </row>
    <row r="72" spans="1:13">
      <c r="A72" s="554"/>
      <c r="B72" s="554"/>
      <c r="C72" s="554"/>
      <c r="D72" s="554"/>
      <c r="E72" s="554"/>
      <c r="F72" s="554"/>
      <c r="G72" s="554"/>
      <c r="H72" s="554"/>
      <c r="I72" s="554"/>
      <c r="J72" s="554"/>
      <c r="K72" s="554"/>
      <c r="L72" s="554"/>
      <c r="M72" s="554"/>
    </row>
    <row r="73" spans="1:13">
      <c r="A73" s="554"/>
      <c r="B73" s="554"/>
      <c r="C73" s="554"/>
      <c r="D73" s="554"/>
      <c r="E73" s="554"/>
      <c r="F73" s="554"/>
      <c r="G73" s="554"/>
      <c r="H73" s="554"/>
      <c r="I73" s="554"/>
      <c r="J73" s="554"/>
      <c r="K73" s="554"/>
      <c r="L73" s="554"/>
      <c r="M73" s="554"/>
    </row>
    <row r="74" spans="1:13">
      <c r="A74" s="554"/>
      <c r="B74" s="554"/>
      <c r="C74" s="554"/>
      <c r="D74" s="554"/>
      <c r="E74" s="554"/>
      <c r="F74" s="554"/>
      <c r="G74" s="554"/>
      <c r="H74" s="554"/>
      <c r="I74" s="554"/>
      <c r="J74" s="554"/>
      <c r="K74" s="554"/>
      <c r="L74" s="554"/>
      <c r="M74" s="554"/>
    </row>
    <row r="75" spans="1:13">
      <c r="A75" s="554"/>
      <c r="B75" s="554"/>
      <c r="C75" s="554"/>
      <c r="D75" s="554"/>
      <c r="E75" s="554"/>
      <c r="F75" s="554"/>
      <c r="G75" s="554"/>
      <c r="H75" s="554"/>
      <c r="I75" s="554"/>
      <c r="J75" s="554"/>
      <c r="K75" s="554"/>
      <c r="L75" s="554"/>
      <c r="M75" s="554"/>
    </row>
    <row r="76" spans="1:13">
      <c r="A76" s="554"/>
      <c r="B76" s="554"/>
      <c r="C76" s="554"/>
      <c r="D76" s="554"/>
      <c r="E76" s="554"/>
      <c r="F76" s="554"/>
      <c r="G76" s="554"/>
      <c r="H76" s="554"/>
      <c r="I76" s="554"/>
      <c r="J76" s="554"/>
      <c r="K76" s="554"/>
      <c r="L76" s="554"/>
      <c r="M76" s="554"/>
    </row>
    <row r="77" spans="1:13">
      <c r="A77" s="554"/>
      <c r="B77" s="554"/>
      <c r="C77" s="554"/>
      <c r="D77" s="554"/>
      <c r="E77" s="554"/>
      <c r="F77" s="554"/>
      <c r="G77" s="554"/>
      <c r="H77" s="554"/>
      <c r="I77" s="554"/>
      <c r="J77" s="554"/>
      <c r="K77" s="554"/>
      <c r="L77" s="554"/>
      <c r="M77" s="554"/>
    </row>
    <row r="78" spans="1:13">
      <c r="A78" s="554"/>
      <c r="B78" s="554"/>
      <c r="C78" s="554"/>
      <c r="D78" s="554"/>
      <c r="E78" s="554"/>
      <c r="F78" s="554"/>
      <c r="G78" s="554"/>
      <c r="H78" s="554"/>
      <c r="I78" s="554"/>
      <c r="J78" s="554"/>
      <c r="K78" s="554"/>
      <c r="L78" s="554"/>
      <c r="M78" s="554"/>
    </row>
    <row r="79" spans="1:13">
      <c r="A79" s="554"/>
      <c r="B79" s="554"/>
      <c r="C79" s="554"/>
      <c r="D79" s="554"/>
      <c r="E79" s="554"/>
      <c r="F79" s="554"/>
      <c r="G79" s="554"/>
      <c r="H79" s="554"/>
      <c r="I79" s="554"/>
      <c r="J79" s="554"/>
      <c r="K79" s="554"/>
      <c r="L79" s="554"/>
      <c r="M79" s="554"/>
    </row>
    <row r="80" spans="1:13">
      <c r="A80" s="554"/>
      <c r="B80" s="554"/>
      <c r="C80" s="554"/>
      <c r="D80" s="554"/>
      <c r="E80" s="554"/>
      <c r="F80" s="554"/>
      <c r="G80" s="554"/>
      <c r="H80" s="554"/>
      <c r="I80" s="554"/>
      <c r="J80" s="554"/>
      <c r="K80" s="554"/>
      <c r="L80" s="554"/>
    </row>
    <row r="81" spans="1:12">
      <c r="A81" s="554"/>
      <c r="B81" s="554"/>
      <c r="C81" s="554"/>
      <c r="D81" s="554"/>
      <c r="E81" s="554"/>
      <c r="F81" s="554"/>
      <c r="G81" s="554"/>
      <c r="H81" s="554"/>
      <c r="I81" s="554"/>
      <c r="J81" s="554"/>
      <c r="K81" s="554"/>
      <c r="L81" s="554"/>
    </row>
    <row r="82" spans="1:12">
      <c r="A82" s="554"/>
      <c r="B82" s="554"/>
      <c r="C82" s="554"/>
      <c r="D82" s="554"/>
      <c r="E82" s="554"/>
      <c r="F82" s="554"/>
      <c r="G82" s="554"/>
      <c r="H82" s="554"/>
      <c r="I82" s="554"/>
      <c r="J82" s="554"/>
      <c r="K82" s="554"/>
      <c r="L82" s="554"/>
    </row>
    <row r="83" spans="1:12">
      <c r="A83" s="554"/>
      <c r="B83" s="554"/>
      <c r="C83" s="554"/>
      <c r="D83" s="554"/>
      <c r="E83" s="554"/>
      <c r="F83" s="554"/>
      <c r="G83" s="554"/>
      <c r="H83" s="554"/>
      <c r="I83" s="554"/>
      <c r="J83" s="554"/>
      <c r="K83" s="554"/>
      <c r="L83" s="554"/>
    </row>
    <row r="84" spans="1:12">
      <c r="A84" s="554"/>
      <c r="B84" s="554"/>
      <c r="C84" s="554"/>
      <c r="D84" s="554"/>
      <c r="E84" s="554"/>
      <c r="F84" s="554"/>
      <c r="G84" s="554"/>
      <c r="H84" s="554"/>
      <c r="I84" s="554"/>
      <c r="J84" s="554"/>
      <c r="K84" s="554"/>
      <c r="L84" s="554"/>
    </row>
    <row r="85" spans="1:12">
      <c r="A85" s="554"/>
      <c r="B85" s="554"/>
      <c r="C85" s="554"/>
      <c r="D85" s="554"/>
      <c r="E85" s="554"/>
      <c r="F85" s="554"/>
      <c r="G85" s="554"/>
      <c r="H85" s="554"/>
      <c r="I85" s="554"/>
      <c r="J85" s="554"/>
      <c r="K85" s="554"/>
      <c r="L85" s="554"/>
    </row>
    <row r="86" spans="1:12">
      <c r="A86" s="554"/>
      <c r="B86" s="554"/>
      <c r="C86" s="554"/>
      <c r="D86" s="554"/>
      <c r="E86" s="554"/>
      <c r="F86" s="554"/>
      <c r="G86" s="554"/>
      <c r="H86" s="554"/>
      <c r="I86" s="554"/>
      <c r="J86" s="554"/>
      <c r="K86" s="554"/>
      <c r="L86" s="554"/>
    </row>
    <row r="87" spans="1:12">
      <c r="A87" s="554"/>
      <c r="B87" s="554"/>
      <c r="C87" s="554"/>
      <c r="D87" s="554"/>
      <c r="E87" s="554"/>
      <c r="F87" s="554"/>
      <c r="G87" s="554"/>
      <c r="H87" s="554"/>
      <c r="I87" s="554"/>
      <c r="J87" s="554"/>
      <c r="K87" s="554"/>
      <c r="L87" s="554"/>
    </row>
    <row r="88" spans="1:12">
      <c r="A88" s="554"/>
      <c r="B88" s="554"/>
      <c r="C88" s="554"/>
      <c r="D88" s="554"/>
      <c r="E88" s="554"/>
      <c r="F88" s="554"/>
      <c r="G88" s="554"/>
      <c r="H88" s="554"/>
      <c r="I88" s="554"/>
      <c r="J88" s="554"/>
      <c r="K88" s="554"/>
      <c r="L88" s="554"/>
    </row>
    <row r="89" spans="1:12">
      <c r="A89" s="554"/>
      <c r="B89" s="554"/>
      <c r="C89" s="554"/>
      <c r="D89" s="554"/>
      <c r="E89" s="554"/>
      <c r="F89" s="554"/>
      <c r="G89" s="554"/>
      <c r="H89" s="554"/>
      <c r="I89" s="554"/>
      <c r="J89" s="554"/>
      <c r="K89" s="554"/>
      <c r="L89" s="554"/>
    </row>
    <row r="90" spans="1:12">
      <c r="A90" s="554"/>
      <c r="B90" s="554"/>
      <c r="C90" s="554"/>
      <c r="D90" s="554"/>
      <c r="E90" s="554"/>
      <c r="F90" s="554"/>
      <c r="G90" s="554"/>
      <c r="H90" s="554"/>
      <c r="I90" s="554"/>
      <c r="J90" s="554"/>
      <c r="K90" s="554"/>
      <c r="L90" s="554"/>
    </row>
    <row r="91" spans="1:12">
      <c r="A91" s="554"/>
      <c r="B91" s="554"/>
      <c r="C91" s="554"/>
      <c r="D91" s="554"/>
      <c r="E91" s="554"/>
      <c r="F91" s="554"/>
      <c r="G91" s="554"/>
      <c r="H91" s="554"/>
      <c r="I91" s="554"/>
      <c r="J91" s="554"/>
      <c r="K91" s="554"/>
      <c r="L91" s="554"/>
    </row>
    <row r="92" spans="1:12">
      <c r="A92" s="554"/>
      <c r="B92" s="554"/>
      <c r="C92" s="554"/>
      <c r="D92" s="554"/>
      <c r="E92" s="554"/>
      <c r="F92" s="554"/>
      <c r="G92" s="554"/>
      <c r="H92" s="554"/>
      <c r="I92" s="554"/>
      <c r="J92" s="554"/>
      <c r="K92" s="554"/>
      <c r="L92" s="554"/>
    </row>
    <row r="93" spans="1:12">
      <c r="A93" s="554"/>
      <c r="B93" s="554"/>
      <c r="C93" s="554"/>
      <c r="D93" s="554"/>
      <c r="E93" s="554"/>
      <c r="F93" s="554"/>
      <c r="G93" s="554"/>
      <c r="H93" s="554"/>
      <c r="I93" s="554"/>
      <c r="J93" s="554"/>
      <c r="K93" s="554"/>
      <c r="L93" s="554"/>
    </row>
    <row r="94" spans="1:12">
      <c r="A94" s="554"/>
      <c r="B94" s="554"/>
      <c r="C94" s="554"/>
      <c r="D94" s="554"/>
      <c r="E94" s="554"/>
      <c r="F94" s="554"/>
      <c r="G94" s="554"/>
      <c r="H94" s="554"/>
      <c r="I94" s="554"/>
      <c r="J94" s="554"/>
      <c r="K94" s="554"/>
      <c r="L94" s="554"/>
    </row>
    <row r="95" spans="1:12">
      <c r="A95" s="554"/>
      <c r="B95" s="554"/>
      <c r="C95" s="554"/>
      <c r="D95" s="554"/>
      <c r="E95" s="554"/>
      <c r="F95" s="554"/>
      <c r="G95" s="554"/>
      <c r="H95" s="554"/>
      <c r="I95" s="554"/>
      <c r="J95" s="554"/>
      <c r="K95" s="554"/>
      <c r="L95" s="554"/>
    </row>
    <row r="96" spans="1:12">
      <c r="A96" s="554"/>
      <c r="B96" s="554"/>
      <c r="C96" s="554"/>
      <c r="D96" s="554"/>
      <c r="E96" s="554"/>
      <c r="F96" s="554"/>
      <c r="G96" s="554"/>
      <c r="H96" s="554"/>
      <c r="I96" s="554"/>
      <c r="J96" s="554"/>
      <c r="K96" s="554"/>
      <c r="L96" s="554"/>
    </row>
    <row r="97" spans="1:12">
      <c r="A97" s="554"/>
      <c r="B97" s="554"/>
      <c r="C97" s="554"/>
      <c r="D97" s="554"/>
      <c r="E97" s="554"/>
      <c r="F97" s="554"/>
      <c r="G97" s="554"/>
      <c r="H97" s="554"/>
      <c r="I97" s="554"/>
      <c r="J97" s="554"/>
      <c r="K97" s="554"/>
      <c r="L97" s="554"/>
    </row>
    <row r="98" spans="1:12">
      <c r="A98" s="554"/>
      <c r="B98" s="554"/>
      <c r="C98" s="554"/>
      <c r="D98" s="554"/>
      <c r="E98" s="554"/>
      <c r="F98" s="554"/>
      <c r="G98" s="554"/>
      <c r="H98" s="554"/>
      <c r="I98" s="554"/>
      <c r="J98" s="554"/>
      <c r="K98" s="554"/>
      <c r="L98" s="554"/>
    </row>
    <row r="99" spans="1:12">
      <c r="A99" s="554"/>
      <c r="B99" s="554"/>
      <c r="C99" s="554"/>
      <c r="D99" s="554"/>
      <c r="E99" s="554"/>
      <c r="F99" s="554"/>
      <c r="G99" s="554"/>
      <c r="H99" s="554"/>
      <c r="I99" s="554"/>
      <c r="J99" s="554"/>
      <c r="K99" s="554"/>
      <c r="L99" s="554"/>
    </row>
    <row r="100" spans="1:12">
      <c r="A100" s="554"/>
      <c r="B100" s="554"/>
      <c r="C100" s="554"/>
      <c r="D100" s="554"/>
      <c r="E100" s="554"/>
      <c r="F100" s="554"/>
      <c r="G100" s="554"/>
      <c r="H100" s="554"/>
      <c r="I100" s="554"/>
      <c r="J100" s="554"/>
      <c r="K100" s="554"/>
      <c r="L100" s="554"/>
    </row>
    <row r="101" spans="1:12">
      <c r="A101" s="554"/>
      <c r="B101" s="554"/>
      <c r="C101" s="554"/>
      <c r="D101" s="554"/>
      <c r="E101" s="554"/>
      <c r="F101" s="554"/>
      <c r="G101" s="554"/>
      <c r="H101" s="554"/>
      <c r="I101" s="554"/>
      <c r="J101" s="554"/>
      <c r="K101" s="554"/>
      <c r="L101" s="554"/>
    </row>
    <row r="102" spans="1:12">
      <c r="A102" s="554"/>
      <c r="B102" s="554"/>
      <c r="C102" s="554"/>
      <c r="D102" s="554"/>
      <c r="E102" s="554"/>
      <c r="F102" s="554"/>
      <c r="G102" s="554"/>
      <c r="H102" s="554"/>
      <c r="I102" s="554"/>
      <c r="J102" s="554"/>
      <c r="K102" s="554"/>
      <c r="L102" s="554"/>
    </row>
    <row r="103" spans="1:12">
      <c r="A103" s="554"/>
      <c r="B103" s="554"/>
      <c r="C103" s="554"/>
      <c r="D103" s="554"/>
      <c r="E103" s="554"/>
      <c r="F103" s="554"/>
      <c r="G103" s="554"/>
      <c r="H103" s="554"/>
      <c r="I103" s="554"/>
      <c r="J103" s="554"/>
      <c r="K103" s="554"/>
      <c r="L103" s="554"/>
    </row>
    <row r="104" spans="1:12">
      <c r="A104" s="554"/>
      <c r="B104" s="554"/>
      <c r="C104" s="554"/>
      <c r="D104" s="554"/>
      <c r="E104" s="554"/>
      <c r="F104" s="554"/>
      <c r="G104" s="554"/>
      <c r="H104" s="554"/>
      <c r="I104" s="554"/>
      <c r="J104" s="554"/>
      <c r="K104" s="554"/>
      <c r="L104" s="554"/>
    </row>
    <row r="105" spans="1:12">
      <c r="A105" s="554"/>
      <c r="B105" s="554"/>
      <c r="C105" s="554"/>
      <c r="D105" s="554"/>
      <c r="E105" s="554"/>
      <c r="F105" s="554"/>
      <c r="G105" s="554"/>
      <c r="H105" s="554"/>
      <c r="I105" s="554"/>
      <c r="J105" s="554"/>
      <c r="K105" s="554"/>
      <c r="L105" s="554"/>
    </row>
    <row r="106" spans="1:12">
      <c r="A106" s="554"/>
      <c r="B106" s="554"/>
      <c r="C106" s="554"/>
      <c r="D106" s="554"/>
      <c r="E106" s="554"/>
      <c r="F106" s="554"/>
      <c r="G106" s="554"/>
      <c r="H106" s="554"/>
      <c r="I106" s="554"/>
      <c r="J106" s="554"/>
      <c r="K106" s="554"/>
      <c r="L106" s="554"/>
    </row>
    <row r="107" spans="1:12">
      <c r="A107" s="554"/>
      <c r="B107" s="554"/>
      <c r="C107" s="554"/>
      <c r="D107" s="554"/>
      <c r="E107" s="554"/>
      <c r="F107" s="554"/>
      <c r="G107" s="554"/>
      <c r="H107" s="554"/>
      <c r="I107" s="554"/>
      <c r="J107" s="554"/>
      <c r="K107" s="554"/>
      <c r="L107" s="554"/>
    </row>
    <row r="108" spans="1:12">
      <c r="A108" s="554"/>
      <c r="B108" s="554"/>
      <c r="C108" s="554"/>
      <c r="D108" s="554"/>
      <c r="E108" s="554"/>
      <c r="F108" s="554"/>
      <c r="G108" s="554"/>
      <c r="H108" s="554"/>
      <c r="I108" s="554"/>
      <c r="J108" s="554"/>
      <c r="K108" s="554"/>
      <c r="L108" s="554"/>
    </row>
    <row r="109" spans="1:12">
      <c r="A109" s="554"/>
      <c r="B109" s="554"/>
      <c r="C109" s="554"/>
      <c r="D109" s="554"/>
      <c r="E109" s="554"/>
      <c r="F109" s="554"/>
      <c r="G109" s="554"/>
      <c r="H109" s="554"/>
      <c r="I109" s="554"/>
      <c r="J109" s="554"/>
      <c r="K109" s="554"/>
      <c r="L109" s="554"/>
    </row>
    <row r="110" spans="1:12">
      <c r="A110" s="554"/>
      <c r="B110" s="554"/>
      <c r="C110" s="554"/>
      <c r="D110" s="554"/>
      <c r="E110" s="554"/>
      <c r="F110" s="554"/>
      <c r="G110" s="554"/>
      <c r="H110" s="554"/>
      <c r="I110" s="554"/>
      <c r="J110" s="554"/>
      <c r="K110" s="554"/>
      <c r="L110" s="554"/>
    </row>
    <row r="111" spans="1:12">
      <c r="A111" s="554"/>
      <c r="B111" s="554"/>
      <c r="C111" s="554"/>
      <c r="D111" s="554"/>
      <c r="E111" s="554"/>
      <c r="F111" s="554"/>
      <c r="G111" s="554"/>
      <c r="H111" s="554"/>
      <c r="I111" s="554"/>
      <c r="J111" s="554"/>
      <c r="K111" s="554"/>
      <c r="L111" s="554"/>
    </row>
    <row r="112" spans="1:12">
      <c r="A112" s="554"/>
      <c r="B112" s="554"/>
      <c r="C112" s="554"/>
      <c r="D112" s="554"/>
      <c r="E112" s="554"/>
      <c r="F112" s="554"/>
      <c r="G112" s="554"/>
      <c r="H112" s="554"/>
      <c r="I112" s="554"/>
      <c r="J112" s="554"/>
      <c r="K112" s="554"/>
      <c r="L112" s="554"/>
    </row>
    <row r="113" spans="1:12">
      <c r="A113" s="554"/>
      <c r="B113" s="554"/>
      <c r="C113" s="554"/>
      <c r="D113" s="554"/>
      <c r="E113" s="554"/>
      <c r="F113" s="554"/>
      <c r="G113" s="554"/>
      <c r="H113" s="554"/>
      <c r="I113" s="554"/>
      <c r="J113" s="554"/>
      <c r="K113" s="554"/>
      <c r="L113" s="554"/>
    </row>
    <row r="114" spans="1:12">
      <c r="A114" s="554"/>
      <c r="B114" s="554"/>
      <c r="C114" s="554"/>
      <c r="D114" s="554"/>
      <c r="E114" s="554"/>
      <c r="F114" s="554"/>
      <c r="G114" s="554"/>
      <c r="H114" s="554"/>
      <c r="I114" s="554"/>
      <c r="J114" s="554"/>
      <c r="K114" s="554"/>
      <c r="L114" s="554"/>
    </row>
    <row r="115" spans="1:12">
      <c r="A115" s="554"/>
      <c r="B115" s="554"/>
      <c r="C115" s="554"/>
      <c r="D115" s="554"/>
      <c r="E115" s="554"/>
      <c r="F115" s="554"/>
      <c r="G115" s="554"/>
      <c r="H115" s="554"/>
      <c r="I115" s="554"/>
      <c r="J115" s="554"/>
      <c r="K115" s="554"/>
      <c r="L115" s="554"/>
    </row>
    <row r="116" spans="1:12">
      <c r="A116" s="554"/>
      <c r="B116" s="554"/>
      <c r="C116" s="554"/>
      <c r="D116" s="554"/>
      <c r="E116" s="554"/>
      <c r="F116" s="554"/>
      <c r="G116" s="554"/>
      <c r="H116" s="554"/>
      <c r="I116" s="554"/>
      <c r="J116" s="554"/>
      <c r="K116" s="554"/>
      <c r="L116" s="554"/>
    </row>
    <row r="117" spans="1:12">
      <c r="A117" s="554"/>
      <c r="B117" s="554"/>
      <c r="C117" s="554"/>
      <c r="D117" s="554"/>
      <c r="E117" s="554"/>
      <c r="F117" s="554"/>
      <c r="G117" s="554"/>
      <c r="H117" s="554"/>
      <c r="I117" s="554"/>
      <c r="J117" s="554"/>
      <c r="K117" s="554"/>
      <c r="L117" s="554"/>
    </row>
    <row r="118" spans="1:12">
      <c r="A118" s="554"/>
      <c r="B118" s="554"/>
      <c r="C118" s="554"/>
      <c r="D118" s="554"/>
      <c r="E118" s="554"/>
      <c r="F118" s="554"/>
      <c r="G118" s="554"/>
      <c r="H118" s="554"/>
      <c r="I118" s="554"/>
      <c r="J118" s="554"/>
      <c r="K118" s="554"/>
      <c r="L118" s="554"/>
    </row>
    <row r="119" spans="1:12">
      <c r="A119" s="554"/>
      <c r="B119" s="554"/>
      <c r="C119" s="554"/>
      <c r="D119" s="554"/>
      <c r="E119" s="554"/>
      <c r="F119" s="554"/>
      <c r="G119" s="554"/>
      <c r="H119" s="554"/>
      <c r="I119" s="554"/>
      <c r="J119" s="554"/>
      <c r="K119" s="554"/>
      <c r="L119" s="554"/>
    </row>
    <row r="120" spans="1:12">
      <c r="A120" s="554"/>
      <c r="B120" s="554"/>
      <c r="C120" s="554"/>
      <c r="D120" s="554"/>
      <c r="E120" s="554"/>
      <c r="F120" s="554"/>
      <c r="G120" s="554"/>
      <c r="H120" s="554"/>
      <c r="I120" s="554"/>
      <c r="J120" s="554"/>
      <c r="K120" s="554"/>
      <c r="L120" s="554"/>
    </row>
    <row r="121" spans="1:12">
      <c r="A121" s="554"/>
      <c r="B121" s="554"/>
      <c r="C121" s="554"/>
      <c r="D121" s="554"/>
      <c r="E121" s="554"/>
      <c r="F121" s="554"/>
      <c r="G121" s="554"/>
      <c r="H121" s="554"/>
      <c r="I121" s="554"/>
      <c r="J121" s="554"/>
      <c r="K121" s="554"/>
      <c r="L121" s="554"/>
    </row>
    <row r="122" spans="1:12">
      <c r="A122" s="554"/>
      <c r="B122" s="554"/>
      <c r="C122" s="554"/>
      <c r="D122" s="554"/>
      <c r="E122" s="554"/>
      <c r="F122" s="554"/>
      <c r="G122" s="554"/>
      <c r="H122" s="554"/>
      <c r="I122" s="554"/>
      <c r="J122" s="554"/>
      <c r="K122" s="554"/>
      <c r="L122" s="554"/>
    </row>
    <row r="123" spans="1:12">
      <c r="A123" s="554"/>
      <c r="B123" s="554"/>
      <c r="C123" s="554"/>
      <c r="D123" s="554"/>
      <c r="E123" s="554"/>
      <c r="F123" s="554"/>
      <c r="G123" s="554"/>
      <c r="H123" s="554"/>
      <c r="I123" s="554"/>
      <c r="J123" s="554"/>
      <c r="K123" s="554"/>
      <c r="L123" s="554"/>
    </row>
    <row r="124" spans="1:12">
      <c r="A124" s="554"/>
      <c r="B124" s="554"/>
      <c r="C124" s="554"/>
      <c r="D124" s="554"/>
      <c r="E124" s="554"/>
      <c r="F124" s="554"/>
      <c r="G124" s="554"/>
      <c r="H124" s="554"/>
      <c r="I124" s="554"/>
      <c r="J124" s="554"/>
      <c r="K124" s="554"/>
      <c r="L124" s="554"/>
    </row>
    <row r="125" spans="1:12">
      <c r="A125" s="554"/>
      <c r="B125" s="554"/>
      <c r="C125" s="554"/>
      <c r="D125" s="554"/>
      <c r="E125" s="554"/>
      <c r="F125" s="554"/>
      <c r="G125" s="554"/>
      <c r="H125" s="554"/>
      <c r="I125" s="554"/>
      <c r="J125" s="554"/>
      <c r="K125" s="554"/>
      <c r="L125" s="554"/>
    </row>
    <row r="126" spans="1:12">
      <c r="A126" s="554"/>
      <c r="B126" s="554"/>
      <c r="C126" s="554"/>
      <c r="D126" s="554"/>
      <c r="E126" s="554"/>
      <c r="F126" s="554"/>
      <c r="G126" s="554"/>
      <c r="H126" s="554"/>
      <c r="I126" s="554"/>
      <c r="J126" s="554"/>
      <c r="K126" s="554"/>
      <c r="L126" s="554"/>
    </row>
    <row r="127" spans="1:12">
      <c r="A127" s="554"/>
      <c r="B127" s="554"/>
      <c r="C127" s="554"/>
      <c r="D127" s="554"/>
      <c r="E127" s="554"/>
      <c r="F127" s="554"/>
      <c r="G127" s="554"/>
      <c r="H127" s="554"/>
      <c r="I127" s="554"/>
      <c r="J127" s="554"/>
      <c r="K127" s="554"/>
      <c r="L127" s="554"/>
    </row>
    <row r="128" spans="1:12">
      <c r="A128" s="554"/>
      <c r="B128" s="554"/>
      <c r="C128" s="554"/>
      <c r="D128" s="554"/>
      <c r="E128" s="554"/>
      <c r="F128" s="554"/>
      <c r="G128" s="554"/>
      <c r="H128" s="554"/>
      <c r="I128" s="554"/>
      <c r="J128" s="554"/>
      <c r="K128" s="554"/>
      <c r="L128" s="554"/>
    </row>
    <row r="129" spans="1:12">
      <c r="A129" s="554"/>
      <c r="B129" s="554"/>
      <c r="C129" s="554"/>
      <c r="D129" s="554"/>
      <c r="E129" s="554"/>
      <c r="F129" s="554"/>
      <c r="G129" s="554"/>
      <c r="H129" s="554"/>
      <c r="I129" s="554"/>
      <c r="J129" s="554"/>
      <c r="K129" s="554"/>
      <c r="L129" s="554"/>
    </row>
    <row r="130" spans="1:12">
      <c r="A130" s="554"/>
      <c r="B130" s="554"/>
      <c r="C130" s="554"/>
      <c r="D130" s="554"/>
      <c r="E130" s="554"/>
      <c r="F130" s="554"/>
      <c r="G130" s="554"/>
      <c r="H130" s="554"/>
      <c r="I130" s="554"/>
      <c r="J130" s="554"/>
      <c r="K130" s="554"/>
      <c r="L130" s="554"/>
    </row>
    <row r="131" spans="1:12">
      <c r="A131" s="554"/>
      <c r="B131" s="554"/>
      <c r="C131" s="554"/>
      <c r="D131" s="554"/>
      <c r="E131" s="554"/>
      <c r="F131" s="554"/>
      <c r="G131" s="554"/>
      <c r="H131" s="554"/>
      <c r="I131" s="554"/>
      <c r="J131" s="554"/>
      <c r="K131" s="554"/>
      <c r="L131" s="554"/>
    </row>
    <row r="132" spans="1:12">
      <c r="A132" s="554"/>
      <c r="B132" s="554"/>
      <c r="C132" s="554"/>
      <c r="D132" s="554"/>
      <c r="E132" s="554"/>
      <c r="F132" s="554"/>
      <c r="G132" s="554"/>
      <c r="H132" s="554"/>
      <c r="I132" s="554"/>
      <c r="J132" s="554"/>
      <c r="K132" s="554"/>
      <c r="L132" s="554"/>
    </row>
    <row r="133" spans="1:12">
      <c r="A133" s="554"/>
      <c r="B133" s="554"/>
      <c r="C133" s="554"/>
      <c r="D133" s="554"/>
      <c r="E133" s="554"/>
      <c r="F133" s="554"/>
      <c r="G133" s="554"/>
      <c r="H133" s="554"/>
      <c r="I133" s="554"/>
      <c r="J133" s="554"/>
      <c r="K133" s="554"/>
      <c r="L133" s="554"/>
    </row>
    <row r="134" spans="1:12">
      <c r="A134" s="554"/>
      <c r="B134" s="554"/>
      <c r="C134" s="554"/>
      <c r="D134" s="554"/>
      <c r="E134" s="554"/>
      <c r="F134" s="554"/>
      <c r="G134" s="554"/>
      <c r="H134" s="554"/>
      <c r="I134" s="554"/>
      <c r="J134" s="554"/>
      <c r="K134" s="554"/>
      <c r="L134" s="554"/>
    </row>
    <row r="135" spans="1:12">
      <c r="A135" s="554"/>
      <c r="B135" s="554"/>
      <c r="C135" s="554"/>
      <c r="D135" s="554"/>
      <c r="E135" s="554"/>
      <c r="F135" s="554"/>
      <c r="G135" s="554"/>
      <c r="H135" s="554"/>
      <c r="I135" s="554"/>
      <c r="J135" s="554"/>
      <c r="K135" s="554"/>
      <c r="L135" s="554"/>
    </row>
    <row r="136" spans="1:12">
      <c r="A136" s="554"/>
      <c r="B136" s="554"/>
      <c r="C136" s="554"/>
      <c r="D136" s="554"/>
      <c r="E136" s="554"/>
      <c r="F136" s="554"/>
      <c r="G136" s="554"/>
      <c r="H136" s="554"/>
      <c r="I136" s="554"/>
      <c r="J136" s="554"/>
      <c r="K136" s="554"/>
      <c r="L136" s="554"/>
    </row>
    <row r="137" spans="1:12">
      <c r="A137" s="554"/>
      <c r="B137" s="554"/>
      <c r="C137" s="554"/>
      <c r="D137" s="554"/>
      <c r="E137" s="554"/>
      <c r="F137" s="554"/>
      <c r="G137" s="554"/>
      <c r="H137" s="554"/>
      <c r="I137" s="554"/>
      <c r="J137" s="554"/>
      <c r="K137" s="554"/>
      <c r="L137" s="554"/>
    </row>
    <row r="138" spans="1:12">
      <c r="A138" s="554"/>
      <c r="B138" s="554"/>
      <c r="C138" s="554"/>
      <c r="D138" s="554"/>
      <c r="E138" s="554"/>
      <c r="F138" s="554"/>
      <c r="G138" s="554"/>
      <c r="H138" s="554"/>
      <c r="I138" s="554"/>
      <c r="J138" s="554"/>
      <c r="K138" s="554"/>
      <c r="L138" s="554"/>
    </row>
    <row r="139" spans="1:12">
      <c r="A139" s="554"/>
      <c r="B139" s="554"/>
      <c r="C139" s="554"/>
      <c r="D139" s="554"/>
      <c r="E139" s="554"/>
      <c r="F139" s="554"/>
      <c r="G139" s="554"/>
      <c r="H139" s="554"/>
      <c r="I139" s="554"/>
      <c r="J139" s="554"/>
      <c r="K139" s="554"/>
      <c r="L139" s="554"/>
    </row>
    <row r="140" spans="1:12">
      <c r="A140" s="554"/>
      <c r="B140" s="554"/>
      <c r="C140" s="554"/>
      <c r="D140" s="554"/>
      <c r="E140" s="554"/>
      <c r="F140" s="554"/>
      <c r="G140" s="554"/>
      <c r="H140" s="554"/>
      <c r="I140" s="554"/>
      <c r="J140" s="554"/>
      <c r="K140" s="554"/>
      <c r="L140" s="554"/>
    </row>
    <row r="141" spans="1:12">
      <c r="A141" s="554"/>
      <c r="B141" s="554"/>
      <c r="C141" s="554"/>
      <c r="D141" s="554"/>
      <c r="E141" s="554"/>
      <c r="F141" s="554"/>
      <c r="G141" s="554"/>
      <c r="H141" s="554"/>
      <c r="I141" s="554"/>
      <c r="J141" s="554"/>
      <c r="K141" s="554"/>
      <c r="L141" s="554"/>
    </row>
    <row r="142" spans="1:12">
      <c r="A142" s="554"/>
      <c r="B142" s="554"/>
      <c r="C142" s="554"/>
      <c r="D142" s="554"/>
      <c r="E142" s="554"/>
      <c r="F142" s="554"/>
      <c r="G142" s="554"/>
      <c r="H142" s="554"/>
      <c r="I142" s="554"/>
      <c r="J142" s="554"/>
      <c r="K142" s="554"/>
      <c r="L142" s="554"/>
    </row>
    <row r="143" spans="1:12">
      <c r="A143" s="554"/>
      <c r="B143" s="554"/>
      <c r="C143" s="554"/>
      <c r="D143" s="554"/>
      <c r="E143" s="554"/>
      <c r="F143" s="554"/>
      <c r="G143" s="554"/>
      <c r="H143" s="554"/>
      <c r="I143" s="554"/>
      <c r="J143" s="554"/>
      <c r="K143" s="554"/>
      <c r="L143" s="554"/>
    </row>
    <row r="144" spans="1:12">
      <c r="A144" s="554"/>
      <c r="B144" s="554"/>
      <c r="C144" s="554"/>
      <c r="D144" s="554"/>
      <c r="E144" s="554"/>
      <c r="F144" s="554"/>
      <c r="G144" s="554"/>
      <c r="H144" s="554"/>
      <c r="I144" s="554"/>
      <c r="J144" s="554"/>
      <c r="K144" s="554"/>
      <c r="L144" s="554"/>
    </row>
    <row r="145" spans="1:12">
      <c r="A145" s="554"/>
      <c r="B145" s="554"/>
      <c r="C145" s="554"/>
      <c r="D145" s="554"/>
      <c r="E145" s="554"/>
      <c r="F145" s="554"/>
      <c r="G145" s="554"/>
      <c r="H145" s="554"/>
      <c r="I145" s="554"/>
      <c r="J145" s="554"/>
      <c r="K145" s="554"/>
      <c r="L145" s="554"/>
    </row>
    <row r="146" spans="1:12">
      <c r="A146" s="554"/>
      <c r="B146" s="554"/>
      <c r="C146" s="554"/>
      <c r="D146" s="554"/>
      <c r="E146" s="554"/>
      <c r="F146" s="554"/>
      <c r="G146" s="554"/>
      <c r="H146" s="554"/>
      <c r="I146" s="554"/>
      <c r="J146" s="554"/>
      <c r="K146" s="554"/>
      <c r="L146" s="554"/>
    </row>
    <row r="147" spans="1:12">
      <c r="A147" s="554"/>
      <c r="B147" s="554"/>
      <c r="C147" s="554"/>
      <c r="D147" s="554"/>
      <c r="E147" s="554"/>
      <c r="F147" s="554"/>
      <c r="G147" s="554"/>
      <c r="H147" s="554"/>
      <c r="I147" s="554"/>
      <c r="J147" s="554"/>
      <c r="K147" s="554"/>
      <c r="L147" s="554"/>
    </row>
    <row r="148" spans="1:12">
      <c r="A148" s="554"/>
      <c r="B148" s="554"/>
      <c r="C148" s="554"/>
      <c r="D148" s="554"/>
      <c r="E148" s="554"/>
      <c r="F148" s="554"/>
      <c r="G148" s="554"/>
      <c r="H148" s="554"/>
      <c r="I148" s="554"/>
      <c r="J148" s="554"/>
      <c r="K148" s="554"/>
      <c r="L148" s="554"/>
    </row>
    <row r="149" spans="1:12">
      <c r="A149" s="552"/>
      <c r="B149" s="552"/>
      <c r="C149" s="552"/>
      <c r="D149" s="552"/>
      <c r="E149" s="552"/>
      <c r="F149" s="552"/>
      <c r="G149" s="552"/>
      <c r="H149" s="552"/>
      <c r="I149" s="552"/>
      <c r="J149" s="552"/>
      <c r="K149" s="552"/>
      <c r="L149" s="552"/>
    </row>
    <row r="150" spans="1:12">
      <c r="A150" s="552"/>
      <c r="B150" s="552"/>
      <c r="C150" s="552"/>
      <c r="D150" s="552"/>
      <c r="E150" s="552"/>
      <c r="F150" s="552"/>
      <c r="G150" s="552"/>
      <c r="H150" s="552"/>
      <c r="I150" s="552"/>
      <c r="J150" s="552"/>
      <c r="K150" s="552"/>
      <c r="L150" s="552"/>
    </row>
    <row r="151" spans="1:12">
      <c r="A151" s="552"/>
      <c r="B151" s="552"/>
      <c r="C151" s="552"/>
      <c r="D151" s="552"/>
      <c r="E151" s="552"/>
      <c r="F151" s="552"/>
      <c r="G151" s="552"/>
      <c r="H151" s="552"/>
      <c r="I151" s="552"/>
      <c r="J151" s="552"/>
      <c r="K151" s="552"/>
      <c r="L151" s="552"/>
    </row>
    <row r="152" spans="1:12">
      <c r="A152" s="552"/>
      <c r="B152" s="552"/>
      <c r="C152" s="552"/>
      <c r="D152" s="552"/>
      <c r="E152" s="552"/>
      <c r="F152" s="552"/>
      <c r="G152" s="552"/>
      <c r="H152" s="552"/>
      <c r="I152" s="552"/>
      <c r="J152" s="552"/>
      <c r="K152" s="552"/>
      <c r="L152" s="552"/>
    </row>
    <row r="153" spans="1:12">
      <c r="A153" s="552"/>
      <c r="B153" s="552"/>
      <c r="C153" s="552"/>
      <c r="D153" s="552"/>
      <c r="E153" s="552"/>
      <c r="F153" s="552"/>
      <c r="G153" s="552"/>
      <c r="H153" s="552"/>
      <c r="I153" s="552"/>
      <c r="J153" s="552"/>
      <c r="K153" s="552"/>
      <c r="L153" s="552"/>
    </row>
    <row r="154" spans="1:12">
      <c r="A154" s="552"/>
      <c r="B154" s="552"/>
      <c r="C154" s="552"/>
      <c r="D154" s="552"/>
      <c r="E154" s="552"/>
      <c r="F154" s="552"/>
      <c r="G154" s="552"/>
      <c r="H154" s="552"/>
      <c r="I154" s="552"/>
      <c r="J154" s="552"/>
      <c r="K154" s="552"/>
      <c r="L154" s="552"/>
    </row>
    <row r="155" spans="1:12">
      <c r="A155" s="552"/>
      <c r="B155" s="552"/>
      <c r="C155" s="552"/>
      <c r="D155" s="552"/>
      <c r="E155" s="552"/>
      <c r="F155" s="552"/>
      <c r="G155" s="552"/>
      <c r="H155" s="552"/>
      <c r="I155" s="552"/>
      <c r="J155" s="552"/>
      <c r="K155" s="552"/>
      <c r="L155" s="552"/>
    </row>
    <row r="156" spans="1:12">
      <c r="A156" s="552"/>
      <c r="B156" s="552"/>
      <c r="C156" s="552"/>
      <c r="D156" s="552"/>
      <c r="E156" s="552"/>
      <c r="F156" s="552"/>
      <c r="G156" s="552"/>
      <c r="H156" s="552"/>
      <c r="I156" s="552"/>
      <c r="J156" s="552"/>
      <c r="K156" s="552"/>
      <c r="L156" s="552"/>
    </row>
    <row r="157" spans="1:12">
      <c r="A157" s="552"/>
      <c r="B157" s="552"/>
      <c r="C157" s="552"/>
      <c r="D157" s="552"/>
      <c r="E157" s="552"/>
      <c r="F157" s="552"/>
      <c r="G157" s="552"/>
      <c r="H157" s="552"/>
      <c r="I157" s="552"/>
      <c r="J157" s="552"/>
      <c r="K157" s="552"/>
      <c r="L157" s="552"/>
    </row>
    <row r="158" spans="1:12">
      <c r="A158" s="552"/>
      <c r="B158" s="552"/>
      <c r="C158" s="552"/>
      <c r="D158" s="552"/>
      <c r="E158" s="552"/>
      <c r="F158" s="552"/>
      <c r="G158" s="552"/>
      <c r="H158" s="552"/>
      <c r="I158" s="552"/>
      <c r="J158" s="552"/>
      <c r="K158" s="552"/>
      <c r="L158" s="552"/>
    </row>
    <row r="159" spans="1:12">
      <c r="A159" s="552"/>
      <c r="B159" s="552"/>
      <c r="C159" s="552"/>
      <c r="D159" s="552"/>
      <c r="E159" s="552"/>
      <c r="F159" s="552"/>
      <c r="G159" s="552"/>
      <c r="H159" s="552"/>
      <c r="I159" s="552"/>
      <c r="J159" s="552"/>
      <c r="K159" s="552"/>
      <c r="L159" s="552"/>
    </row>
    <row r="160" spans="1:12">
      <c r="A160" s="552"/>
      <c r="B160" s="552"/>
      <c r="C160" s="552"/>
      <c r="D160" s="552"/>
      <c r="E160" s="552"/>
      <c r="F160" s="552"/>
      <c r="G160" s="552"/>
      <c r="H160" s="552"/>
      <c r="I160" s="552"/>
      <c r="J160" s="552"/>
      <c r="K160" s="552"/>
      <c r="L160" s="552"/>
    </row>
    <row r="161" spans="1:12">
      <c r="A161" s="552"/>
      <c r="B161" s="552"/>
      <c r="C161" s="552"/>
      <c r="D161" s="552"/>
      <c r="E161" s="552"/>
      <c r="F161" s="552"/>
      <c r="G161" s="552"/>
      <c r="H161" s="552"/>
      <c r="I161" s="552"/>
      <c r="J161" s="552"/>
      <c r="K161" s="552"/>
      <c r="L161" s="552"/>
    </row>
    <row r="162" spans="1:12">
      <c r="A162" s="552"/>
      <c r="B162" s="552"/>
      <c r="C162" s="552"/>
      <c r="D162" s="552"/>
      <c r="E162" s="552"/>
      <c r="F162" s="552"/>
      <c r="G162" s="552"/>
      <c r="H162" s="552"/>
      <c r="I162" s="552"/>
      <c r="J162" s="552"/>
      <c r="K162" s="552"/>
      <c r="L162" s="552"/>
    </row>
    <row r="163" spans="1:12">
      <c r="A163" s="552"/>
      <c r="B163" s="552"/>
      <c r="C163" s="552"/>
      <c r="D163" s="552"/>
      <c r="E163" s="552"/>
      <c r="F163" s="552"/>
      <c r="G163" s="552"/>
      <c r="H163" s="552"/>
      <c r="I163" s="552"/>
      <c r="J163" s="552"/>
      <c r="K163" s="552"/>
      <c r="L163" s="552"/>
    </row>
    <row r="164" spans="1:12">
      <c r="A164" s="552"/>
      <c r="B164" s="552"/>
      <c r="C164" s="552"/>
      <c r="D164" s="552"/>
      <c r="E164" s="552"/>
      <c r="F164" s="552"/>
      <c r="G164" s="552"/>
      <c r="H164" s="552"/>
      <c r="I164" s="552"/>
      <c r="J164" s="552"/>
      <c r="K164" s="552"/>
      <c r="L164" s="552"/>
    </row>
    <row r="165" spans="1:12">
      <c r="A165" s="552"/>
      <c r="B165" s="552"/>
      <c r="C165" s="552"/>
      <c r="D165" s="552"/>
      <c r="E165" s="552"/>
      <c r="F165" s="552"/>
      <c r="G165" s="552"/>
      <c r="H165" s="552"/>
      <c r="I165" s="552"/>
      <c r="J165" s="552"/>
      <c r="K165" s="552"/>
      <c r="L165" s="552"/>
    </row>
    <row r="166" spans="1:12">
      <c r="A166" s="552"/>
      <c r="B166" s="552"/>
      <c r="C166" s="552"/>
      <c r="D166" s="552"/>
      <c r="E166" s="552"/>
      <c r="F166" s="552"/>
      <c r="G166" s="552"/>
      <c r="H166" s="552"/>
      <c r="I166" s="552"/>
      <c r="J166" s="552"/>
      <c r="K166" s="552"/>
      <c r="L166" s="552"/>
    </row>
    <row r="167" spans="1:12">
      <c r="A167" s="552"/>
      <c r="B167" s="552"/>
      <c r="C167" s="552"/>
      <c r="D167" s="552"/>
      <c r="E167" s="552"/>
      <c r="F167" s="552"/>
      <c r="G167" s="552"/>
      <c r="H167" s="552"/>
      <c r="I167" s="552"/>
      <c r="J167" s="552"/>
      <c r="K167" s="552"/>
      <c r="L167" s="552"/>
    </row>
    <row r="168" spans="1:12">
      <c r="A168" s="552"/>
      <c r="B168" s="552"/>
      <c r="C168" s="552"/>
      <c r="D168" s="552"/>
      <c r="E168" s="552"/>
      <c r="F168" s="552"/>
      <c r="G168" s="552"/>
      <c r="H168" s="552"/>
      <c r="I168" s="552"/>
      <c r="J168" s="552"/>
      <c r="K168" s="552"/>
      <c r="L168" s="552"/>
    </row>
    <row r="169" spans="1:12">
      <c r="A169" s="552"/>
      <c r="B169" s="552"/>
      <c r="C169" s="552"/>
      <c r="D169" s="552"/>
      <c r="E169" s="552"/>
      <c r="F169" s="552"/>
      <c r="G169" s="552"/>
      <c r="H169" s="552"/>
      <c r="I169" s="552"/>
      <c r="J169" s="552"/>
      <c r="K169" s="552"/>
      <c r="L169" s="552"/>
    </row>
  </sheetData>
  <mergeCells count="101">
    <mergeCell ref="A57:L57"/>
    <mergeCell ref="A58:L58"/>
    <mergeCell ref="A51:L51"/>
    <mergeCell ref="A52:L52"/>
    <mergeCell ref="A53:L53"/>
    <mergeCell ref="A54:L54"/>
    <mergeCell ref="A55:L55"/>
    <mergeCell ref="A56:L56"/>
    <mergeCell ref="A45:L45"/>
    <mergeCell ref="A46:L46"/>
    <mergeCell ref="A47:L47"/>
    <mergeCell ref="A48:L48"/>
    <mergeCell ref="A49:L49"/>
    <mergeCell ref="A50:L50"/>
    <mergeCell ref="A39:L39"/>
    <mergeCell ref="A40:L40"/>
    <mergeCell ref="A41:L41"/>
    <mergeCell ref="A42:L42"/>
    <mergeCell ref="A43:L43"/>
    <mergeCell ref="A44:L44"/>
    <mergeCell ref="L33:L34"/>
    <mergeCell ref="A35:A37"/>
    <mergeCell ref="B35:C37"/>
    <mergeCell ref="D35:D37"/>
    <mergeCell ref="E35:G37"/>
    <mergeCell ref="H35:H37"/>
    <mergeCell ref="K35:K37"/>
    <mergeCell ref="L36:L37"/>
    <mergeCell ref="A32:A34"/>
    <mergeCell ref="B32:C34"/>
    <mergeCell ref="D32:D34"/>
    <mergeCell ref="E32:G34"/>
    <mergeCell ref="H32:H34"/>
    <mergeCell ref="K32:K34"/>
    <mergeCell ref="L27:L28"/>
    <mergeCell ref="A29:A31"/>
    <mergeCell ref="B29:C31"/>
    <mergeCell ref="D29:D31"/>
    <mergeCell ref="E29:G31"/>
    <mergeCell ref="H29:H31"/>
    <mergeCell ref="K29:K31"/>
    <mergeCell ref="L30:L31"/>
    <mergeCell ref="A26:A28"/>
    <mergeCell ref="B26:C28"/>
    <mergeCell ref="D26:D28"/>
    <mergeCell ref="E26:G28"/>
    <mergeCell ref="H26:H28"/>
    <mergeCell ref="K26:K28"/>
    <mergeCell ref="L21:L22"/>
    <mergeCell ref="A23:A25"/>
    <mergeCell ref="B23:C25"/>
    <mergeCell ref="D23:D25"/>
    <mergeCell ref="E23:G25"/>
    <mergeCell ref="H23:H25"/>
    <mergeCell ref="K23:K25"/>
    <mergeCell ref="L24:L25"/>
    <mergeCell ref="A20:A22"/>
    <mergeCell ref="B20:C22"/>
    <mergeCell ref="D20:D22"/>
    <mergeCell ref="E20:G22"/>
    <mergeCell ref="H20:H22"/>
    <mergeCell ref="K20:K22"/>
    <mergeCell ref="L15:L16"/>
    <mergeCell ref="A17:A19"/>
    <mergeCell ref="B17:C19"/>
    <mergeCell ref="D17:D19"/>
    <mergeCell ref="E17:G19"/>
    <mergeCell ref="H17:H19"/>
    <mergeCell ref="K17:K19"/>
    <mergeCell ref="L18:L19"/>
    <mergeCell ref="A14:A16"/>
    <mergeCell ref="B14:C16"/>
    <mergeCell ref="D14:D16"/>
    <mergeCell ref="E14:G16"/>
    <mergeCell ref="H14:H16"/>
    <mergeCell ref="K14:K16"/>
    <mergeCell ref="L9:L10"/>
    <mergeCell ref="A11:A13"/>
    <mergeCell ref="B11:C13"/>
    <mergeCell ref="D11:D13"/>
    <mergeCell ref="E11:G13"/>
    <mergeCell ref="H11:H13"/>
    <mergeCell ref="K11:K13"/>
    <mergeCell ref="L12:L13"/>
    <mergeCell ref="K6:K7"/>
    <mergeCell ref="A8:A10"/>
    <mergeCell ref="B8:C10"/>
    <mergeCell ref="D8:D10"/>
    <mergeCell ref="E8:G10"/>
    <mergeCell ref="H8:H10"/>
    <mergeCell ref="K8:K10"/>
    <mergeCell ref="A2:L2"/>
    <mergeCell ref="K3:L3"/>
    <mergeCell ref="C4:E4"/>
    <mergeCell ref="G4:L4"/>
    <mergeCell ref="A6:A7"/>
    <mergeCell ref="B6:C7"/>
    <mergeCell ref="D6:D7"/>
    <mergeCell ref="E6:G7"/>
    <mergeCell ref="H6:H7"/>
    <mergeCell ref="I6:J7"/>
  </mergeCells>
  <phoneticPr fontId="9"/>
  <conditionalFormatting sqref="L14 K20:L20 K26:L26 K29:L29 L32 K35:L35 K36:K37 L11 L8:L9 K17:K19 K21:K25 K27:K28 K30:K31">
    <cfRule type="cellIs" dxfId="388" priority="111" stopIfTrue="1" operator="notEqual">
      <formula>0</formula>
    </cfRule>
  </conditionalFormatting>
  <conditionalFormatting sqref="K17:K31 K35:K37">
    <cfRule type="cellIs" dxfId="387" priority="110" stopIfTrue="1" operator="equal">
      <formula>""</formula>
    </cfRule>
  </conditionalFormatting>
  <conditionalFormatting sqref="L14 K20:L20 K26:L26 K29:L29 L32 K35:L35 K36:K37 L11 L8:L9 K17:K19 K21:K25 K27:K28 K30:K31">
    <cfRule type="cellIs" dxfId="386" priority="109" stopIfTrue="1" operator="equal">
      <formula>""</formula>
    </cfRule>
  </conditionalFormatting>
  <conditionalFormatting sqref="L12">
    <cfRule type="cellIs" dxfId="385" priority="103" stopIfTrue="1" operator="equal">
      <formula>""</formula>
    </cfRule>
  </conditionalFormatting>
  <conditionalFormatting sqref="L15">
    <cfRule type="cellIs" dxfId="384" priority="101" stopIfTrue="1" operator="equal">
      <formula>""</formula>
    </cfRule>
  </conditionalFormatting>
  <conditionalFormatting sqref="L21">
    <cfRule type="cellIs" dxfId="383" priority="97" stopIfTrue="1" operator="equal">
      <formula>""</formula>
    </cfRule>
  </conditionalFormatting>
  <conditionalFormatting sqref="L27">
    <cfRule type="cellIs" dxfId="382" priority="93" stopIfTrue="1" operator="equal">
      <formula>""</formula>
    </cfRule>
  </conditionalFormatting>
  <conditionalFormatting sqref="L30">
    <cfRule type="cellIs" dxfId="381" priority="91" stopIfTrue="1" operator="equal">
      <formula>""</formula>
    </cfRule>
  </conditionalFormatting>
  <conditionalFormatting sqref="L33">
    <cfRule type="cellIs" dxfId="380" priority="89" stopIfTrue="1" operator="equal">
      <formula>""</formula>
    </cfRule>
  </conditionalFormatting>
  <conditionalFormatting sqref="L36">
    <cfRule type="cellIs" dxfId="379" priority="87" stopIfTrue="1" operator="equal">
      <formula>""</formula>
    </cfRule>
  </conditionalFormatting>
  <conditionalFormatting sqref="H11:H13">
    <cfRule type="cellIs" dxfId="378" priority="85" stopIfTrue="1" operator="notEqual">
      <formula>0</formula>
    </cfRule>
  </conditionalFormatting>
  <conditionalFormatting sqref="H11:H13">
    <cfRule type="cellIs" dxfId="377" priority="84" stopIfTrue="1" operator="equal">
      <formula>""</formula>
    </cfRule>
  </conditionalFormatting>
  <conditionalFormatting sqref="D8:D13">
    <cfRule type="cellIs" dxfId="376" priority="83" operator="equal">
      <formula>""</formula>
    </cfRule>
  </conditionalFormatting>
  <conditionalFormatting sqref="B11:C13">
    <cfRule type="cellIs" dxfId="375" priority="82" stopIfTrue="1" operator="equal">
      <formula>""</formula>
    </cfRule>
  </conditionalFormatting>
  <conditionalFormatting sqref="E11:G13">
    <cfRule type="cellIs" dxfId="374" priority="81" stopIfTrue="1" operator="equal">
      <formula>""</formula>
    </cfRule>
  </conditionalFormatting>
  <conditionalFormatting sqref="H8:H10">
    <cfRule type="cellIs" dxfId="373" priority="80" stopIfTrue="1" operator="notEqual">
      <formula>0</formula>
    </cfRule>
  </conditionalFormatting>
  <conditionalFormatting sqref="H8:H10">
    <cfRule type="cellIs" dxfId="372" priority="79" stopIfTrue="1" operator="equal">
      <formula>""</formula>
    </cfRule>
  </conditionalFormatting>
  <conditionalFormatting sqref="K11:K13">
    <cfRule type="cellIs" dxfId="371" priority="78" stopIfTrue="1" operator="notEqual">
      <formula>0</formula>
    </cfRule>
  </conditionalFormatting>
  <conditionalFormatting sqref="I11:I13 K11:K13">
    <cfRule type="cellIs" dxfId="370" priority="77" stopIfTrue="1" operator="equal">
      <formula>""</formula>
    </cfRule>
  </conditionalFormatting>
  <conditionalFormatting sqref="K11:K13">
    <cfRule type="cellIs" dxfId="369" priority="76" stopIfTrue="1" operator="equal">
      <formula>""</formula>
    </cfRule>
  </conditionalFormatting>
  <conditionalFormatting sqref="I11:J13">
    <cfRule type="expression" dxfId="368" priority="75">
      <formula>IF($L$11="《省》",COUNTA(#REF!),)</formula>
    </cfRule>
  </conditionalFormatting>
  <conditionalFormatting sqref="K8:K10">
    <cfRule type="cellIs" dxfId="367" priority="74" stopIfTrue="1" operator="notEqual">
      <formula>0</formula>
    </cfRule>
  </conditionalFormatting>
  <conditionalFormatting sqref="K8:K10 I8:I10">
    <cfRule type="cellIs" dxfId="366" priority="73" stopIfTrue="1" operator="equal">
      <formula>""</formula>
    </cfRule>
  </conditionalFormatting>
  <conditionalFormatting sqref="K8:K10">
    <cfRule type="cellIs" dxfId="365" priority="72" stopIfTrue="1" operator="equal">
      <formula>""</formula>
    </cfRule>
  </conditionalFormatting>
  <conditionalFormatting sqref="I8:J10">
    <cfRule type="expression" dxfId="364" priority="70">
      <formula>IF($L$8="《省》",COUNTA(#REF!),)</formula>
    </cfRule>
    <cfRule type="expression" dxfId="363" priority="71">
      <formula>IF($L$8="《省》",COUNTA(#REF!),)</formula>
    </cfRule>
  </conditionalFormatting>
  <conditionalFormatting sqref="B8:C10">
    <cfRule type="cellIs" dxfId="362" priority="69" stopIfTrue="1" operator="equal">
      <formula>""</formula>
    </cfRule>
  </conditionalFormatting>
  <conditionalFormatting sqref="H14:H16">
    <cfRule type="cellIs" dxfId="361" priority="67" stopIfTrue="1" operator="notEqual">
      <formula>0</formula>
    </cfRule>
  </conditionalFormatting>
  <conditionalFormatting sqref="H14:H16">
    <cfRule type="cellIs" dxfId="360" priority="66" stopIfTrue="1" operator="equal">
      <formula>""</formula>
    </cfRule>
  </conditionalFormatting>
  <conditionalFormatting sqref="D14:D16">
    <cfRule type="cellIs" dxfId="359" priority="65" operator="equal">
      <formula>""</formula>
    </cfRule>
  </conditionalFormatting>
  <conditionalFormatting sqref="B14:C16">
    <cfRule type="cellIs" dxfId="358" priority="64" stopIfTrue="1" operator="equal">
      <formula>""</formula>
    </cfRule>
  </conditionalFormatting>
  <conditionalFormatting sqref="K14:K16">
    <cfRule type="cellIs" dxfId="357" priority="63" stopIfTrue="1" operator="notEqual">
      <formula>0</formula>
    </cfRule>
  </conditionalFormatting>
  <conditionalFormatting sqref="K14:K16">
    <cfRule type="cellIs" dxfId="356" priority="62" stopIfTrue="1" operator="equal">
      <formula>""</formula>
    </cfRule>
  </conditionalFormatting>
  <conditionalFormatting sqref="K14:K16">
    <cfRule type="cellIs" dxfId="355" priority="61" stopIfTrue="1" operator="equal">
      <formula>""</formula>
    </cfRule>
  </conditionalFormatting>
  <conditionalFormatting sqref="E14:G16">
    <cfRule type="cellIs" dxfId="354" priority="59" stopIfTrue="1" operator="equal">
      <formula>""</formula>
    </cfRule>
  </conditionalFormatting>
  <conditionalFormatting sqref="I17:J19">
    <cfRule type="expression" dxfId="353" priority="54">
      <formula>IF(#REF!="《省》",COUNTA($A$8:$L$10),)</formula>
    </cfRule>
  </conditionalFormatting>
  <conditionalFormatting sqref="H17:H19">
    <cfRule type="cellIs" dxfId="352" priority="58" stopIfTrue="1" operator="notEqual">
      <formula>0</formula>
    </cfRule>
  </conditionalFormatting>
  <conditionalFormatting sqref="E17:H19 B17:C19">
    <cfRule type="cellIs" dxfId="351" priority="57" stopIfTrue="1" operator="equal">
      <formula>""</formula>
    </cfRule>
  </conditionalFormatting>
  <conditionalFormatting sqref="I14:I19">
    <cfRule type="cellIs" dxfId="350" priority="56" stopIfTrue="1" operator="equal">
      <formula>""</formula>
    </cfRule>
  </conditionalFormatting>
  <conditionalFormatting sqref="D17:D19">
    <cfRule type="cellIs" dxfId="349" priority="55" operator="equal">
      <formula>""</formula>
    </cfRule>
  </conditionalFormatting>
  <conditionalFormatting sqref="I20:I22">
    <cfRule type="cellIs" dxfId="348" priority="53" stopIfTrue="1" operator="equal">
      <formula>""</formula>
    </cfRule>
  </conditionalFormatting>
  <conditionalFormatting sqref="I20:J22">
    <cfRule type="expression" dxfId="347" priority="51">
      <formula>IF($L$11="《省》",COUNTA($A$8:$L$10),)</formula>
    </cfRule>
    <cfRule type="expression" dxfId="346" priority="52">
      <formula>IF($L$11="《省》",COUNTA($A$8:$L$10),)</formula>
    </cfRule>
  </conditionalFormatting>
  <conditionalFormatting sqref="H20:H22">
    <cfRule type="cellIs" dxfId="345" priority="50" stopIfTrue="1" operator="notEqual">
      <formula>0</formula>
    </cfRule>
  </conditionalFormatting>
  <conditionalFormatting sqref="H20:H22">
    <cfRule type="cellIs" dxfId="344" priority="49" stopIfTrue="1" operator="equal">
      <formula>""</formula>
    </cfRule>
  </conditionalFormatting>
  <conditionalFormatting sqref="D20:D25">
    <cfRule type="cellIs" dxfId="343" priority="48" operator="equal">
      <formula>""</formula>
    </cfRule>
  </conditionalFormatting>
  <conditionalFormatting sqref="B20:C22">
    <cfRule type="cellIs" dxfId="342" priority="47" stopIfTrue="1" operator="equal">
      <formula>""</formula>
    </cfRule>
  </conditionalFormatting>
  <conditionalFormatting sqref="E20:G22">
    <cfRule type="cellIs" dxfId="341" priority="46" stopIfTrue="1" operator="equal">
      <formula>""</formula>
    </cfRule>
  </conditionalFormatting>
  <conditionalFormatting sqref="H23:H25">
    <cfRule type="cellIs" dxfId="340" priority="44" stopIfTrue="1" operator="notEqual">
      <formula>0</formula>
    </cfRule>
  </conditionalFormatting>
  <conditionalFormatting sqref="B23:C25 H23:H25">
    <cfRule type="cellIs" dxfId="339" priority="43" stopIfTrue="1" operator="equal">
      <formula>""</formula>
    </cfRule>
  </conditionalFormatting>
  <conditionalFormatting sqref="I23:I25">
    <cfRule type="cellIs" dxfId="338" priority="42" stopIfTrue="1" operator="equal">
      <formula>""</formula>
    </cfRule>
  </conditionalFormatting>
  <conditionalFormatting sqref="E23:G25">
    <cfRule type="cellIs" dxfId="337" priority="36" stopIfTrue="1" operator="equal">
      <formula>""</formula>
    </cfRule>
  </conditionalFormatting>
  <conditionalFormatting sqref="I23:J25">
    <cfRule type="expression" dxfId="336" priority="45">
      <formula>IF($L$46="《省》",COUNTA($A$8:$L$10),)</formula>
    </cfRule>
  </conditionalFormatting>
  <conditionalFormatting sqref="H26:H28">
    <cfRule type="cellIs" dxfId="335" priority="35" stopIfTrue="1" operator="notEqual">
      <formula>0</formula>
    </cfRule>
  </conditionalFormatting>
  <conditionalFormatting sqref="H26:H28">
    <cfRule type="cellIs" dxfId="334" priority="34" stopIfTrue="1" operator="equal">
      <formula>""</formula>
    </cfRule>
  </conditionalFormatting>
  <conditionalFormatting sqref="E26:G28 B26:C28">
    <cfRule type="cellIs" dxfId="333" priority="32" stopIfTrue="1" operator="equal">
      <formula>""</formula>
    </cfRule>
  </conditionalFormatting>
  <conditionalFormatting sqref="D26:D28">
    <cfRule type="cellIs" dxfId="332" priority="31" operator="equal">
      <formula>""</formula>
    </cfRule>
  </conditionalFormatting>
  <conditionalFormatting sqref="H29:H31">
    <cfRule type="cellIs" dxfId="331" priority="30" stopIfTrue="1" operator="notEqual">
      <formula>0</formula>
    </cfRule>
  </conditionalFormatting>
  <conditionalFormatting sqref="E29:H31 B29:C31">
    <cfRule type="cellIs" dxfId="330" priority="29" stopIfTrue="1" operator="equal">
      <formula>""</formula>
    </cfRule>
  </conditionalFormatting>
  <conditionalFormatting sqref="I29:I31">
    <cfRule type="cellIs" dxfId="329" priority="28" stopIfTrue="1" operator="equal">
      <formula>""</formula>
    </cfRule>
  </conditionalFormatting>
  <conditionalFormatting sqref="D29:D31">
    <cfRule type="cellIs" dxfId="328" priority="27" operator="equal">
      <formula>""</formula>
    </cfRule>
  </conditionalFormatting>
  <conditionalFormatting sqref="I29:J31">
    <cfRule type="expression" dxfId="327" priority="26">
      <formula>IF(#REF!="《省》",COUNTA($A$8:$L$10),)</formula>
    </cfRule>
  </conditionalFormatting>
  <conditionalFormatting sqref="K32:K34">
    <cfRule type="cellIs" dxfId="326" priority="23" stopIfTrue="1" operator="equal">
      <formula>""</formula>
    </cfRule>
  </conditionalFormatting>
  <conditionalFormatting sqref="K32:K34 H32:H34">
    <cfRule type="cellIs" dxfId="325" priority="25" stopIfTrue="1" operator="notEqual">
      <formula>0</formula>
    </cfRule>
  </conditionalFormatting>
  <conditionalFormatting sqref="K32:K34 E32:H34 B32:C34">
    <cfRule type="cellIs" dxfId="324" priority="24" stopIfTrue="1" operator="equal">
      <formula>""</formula>
    </cfRule>
  </conditionalFormatting>
  <conditionalFormatting sqref="I32:I34">
    <cfRule type="cellIs" dxfId="323" priority="22" stopIfTrue="1" operator="equal">
      <formula>""</formula>
    </cfRule>
  </conditionalFormatting>
  <conditionalFormatting sqref="D32:D34">
    <cfRule type="cellIs" dxfId="322" priority="21" operator="equal">
      <formula>""</formula>
    </cfRule>
  </conditionalFormatting>
  <conditionalFormatting sqref="I32:J34">
    <cfRule type="expression" dxfId="321" priority="20">
      <formula>IF($L$41="《省》",COUNTA($A$8:$L$10),)</formula>
    </cfRule>
  </conditionalFormatting>
  <conditionalFormatting sqref="H35:H37">
    <cfRule type="cellIs" dxfId="320" priority="19" stopIfTrue="1" operator="notEqual">
      <formula>0</formula>
    </cfRule>
  </conditionalFormatting>
  <conditionalFormatting sqref="B35:C37 H35:H37">
    <cfRule type="cellIs" dxfId="319" priority="18" stopIfTrue="1" operator="equal">
      <formula>""</formula>
    </cfRule>
  </conditionalFormatting>
  <conditionalFormatting sqref="D35">
    <cfRule type="cellIs" dxfId="318" priority="15" operator="equal">
      <formula>""</formula>
    </cfRule>
  </conditionalFormatting>
  <conditionalFormatting sqref="D35">
    <cfRule type="cellIs" dxfId="317" priority="14" operator="equal">
      <formula>""</formula>
    </cfRule>
  </conditionalFormatting>
  <conditionalFormatting sqref="E35:G37">
    <cfRule type="cellIs" dxfId="316" priority="13" stopIfTrue="1" operator="equal">
      <formula>""</formula>
    </cfRule>
  </conditionalFormatting>
  <conditionalFormatting sqref="L17">
    <cfRule type="cellIs" dxfId="315" priority="11" stopIfTrue="1" operator="equal">
      <formula>""</formula>
    </cfRule>
  </conditionalFormatting>
  <conditionalFormatting sqref="L18">
    <cfRule type="cellIs" dxfId="314" priority="10" stopIfTrue="1" operator="equal">
      <formula>""</formula>
    </cfRule>
  </conditionalFormatting>
  <conditionalFormatting sqref="L17">
    <cfRule type="cellIs" dxfId="313" priority="12" stopIfTrue="1" operator="notEqual">
      <formula>0</formula>
    </cfRule>
  </conditionalFormatting>
  <conditionalFormatting sqref="L23">
    <cfRule type="cellIs" dxfId="312" priority="8" stopIfTrue="1" operator="equal">
      <formula>""</formula>
    </cfRule>
  </conditionalFormatting>
  <conditionalFormatting sqref="L24">
    <cfRule type="cellIs" dxfId="311" priority="7" stopIfTrue="1" operator="equal">
      <formula>""</formula>
    </cfRule>
  </conditionalFormatting>
  <conditionalFormatting sqref="L23">
    <cfRule type="cellIs" dxfId="310" priority="9" stopIfTrue="1" operator="notEqual">
      <formula>0</formula>
    </cfRule>
  </conditionalFormatting>
  <conditionalFormatting sqref="I14:J16">
    <cfRule type="expression" dxfId="309" priority="6">
      <formula>IF(#REF!="《省》",COUNTA($A$8:$L$10),)</formula>
    </cfRule>
  </conditionalFormatting>
  <conditionalFormatting sqref="I26:J28">
    <cfRule type="expression" dxfId="308" priority="4">
      <formula>IF(#REF!="《省》",COUNTA($A$8:$L$10),)</formula>
    </cfRule>
  </conditionalFormatting>
  <conditionalFormatting sqref="I26:I28">
    <cfRule type="cellIs" dxfId="307" priority="5" stopIfTrue="1" operator="equal">
      <formula>""</formula>
    </cfRule>
  </conditionalFormatting>
  <conditionalFormatting sqref="I35:J37">
    <cfRule type="expression" dxfId="306" priority="2">
      <formula>IF(#REF!="《省》",COUNTA($A$8:$L$10),)</formula>
    </cfRule>
  </conditionalFormatting>
  <conditionalFormatting sqref="I35:I37">
    <cfRule type="cellIs" dxfId="305" priority="3" stopIfTrue="1" operator="equal">
      <formula>""</formula>
    </cfRule>
  </conditionalFormatting>
  <conditionalFormatting sqref="E8:G10">
    <cfRule type="cellIs" dxfId="304" priority="1" stopIfTrue="1" operator="equal">
      <formula>""</formula>
    </cfRule>
  </conditionalFormatting>
  <dataValidations count="5">
    <dataValidation type="list" allowBlank="1" showInputMessage="1" showErrorMessage="1" sqref="D8:D35">
      <formula1>"常勤,非常勤"</formula1>
    </dataValidation>
    <dataValidation type="list" allowBlank="1" showInputMessage="1" showErrorMessage="1" sqref="I8:I37">
      <formula1>"✔"</formula1>
    </dataValidation>
    <dataValidation type="list" allowBlank="1" showInputMessage="1" showErrorMessage="1" sqref="H8:H37">
      <formula1>"1, 2, 3, 4,"</formula1>
    </dataValidation>
    <dataValidation type="list" allowBlank="1" showInputMessage="1" showErrorMessage="1" sqref="K8:K37">
      <formula1>"○,△"</formula1>
    </dataValidation>
    <dataValidation type="list" allowBlank="1" showInputMessage="1" showErrorMessage="1" sqref="L14 L35 L8 L11 L32 L29 L26 L17 L20 L23">
      <formula1>"《省》"</formula1>
    </dataValidation>
  </dataValidations>
  <pageMargins left="0.51181102362204722" right="0.51181102362204722" top="0.39370078740157483" bottom="0.15748031496062992" header="0.35433070866141736" footer="0.15748031496062992"/>
  <pageSetup paperSize="9" scale="55" orientation="portrait" horizontalDpi="300" verticalDpi="300" r:id="rId1"/>
  <headerFooter scaleWithDoc="0">
    <oddFooter>&amp;R&amp;10
(令和2年4月開講訓練科から適用)</oddFooter>
  </headerFooter>
  <rowBreaks count="1" manualBreakCount="1">
    <brk id="59" max="16383" man="1"/>
  </rowBreak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W23"/>
  <sheetViews>
    <sheetView view="pageBreakPreview" topLeftCell="D1" zoomScale="70" zoomScaleNormal="40" zoomScaleSheetLayoutView="70" workbookViewId="0">
      <selection activeCell="O5" sqref="O5:Q6"/>
    </sheetView>
  </sheetViews>
  <sheetFormatPr defaultColWidth="9" defaultRowHeight="13.5"/>
  <cols>
    <col min="1" max="1" width="4.5" style="168" customWidth="1"/>
    <col min="2" max="2" width="15.625" style="168" customWidth="1"/>
    <col min="3" max="3" width="7.625" style="168" customWidth="1"/>
    <col min="4" max="4" width="50.625" style="168" customWidth="1"/>
    <col min="5" max="6" width="7.625" style="168" customWidth="1"/>
    <col min="7" max="7" width="4.625" style="168" customWidth="1"/>
    <col min="8" max="8" width="5.625" style="168" customWidth="1"/>
    <col min="9" max="9" width="4.625" style="168" customWidth="1"/>
    <col min="10" max="10" width="5.625" style="168" customWidth="1"/>
    <col min="11" max="12" width="7.625" style="168" customWidth="1"/>
    <col min="13" max="13" width="4.625" style="168" customWidth="1"/>
    <col min="14" max="14" width="5.625" style="168" customWidth="1"/>
    <col min="15" max="15" width="4.625" style="168" customWidth="1"/>
    <col min="16" max="16" width="7.625" style="168" customWidth="1"/>
    <col min="17" max="17" width="4.625" style="168" customWidth="1"/>
    <col min="18" max="18" width="5.625" style="168" customWidth="1"/>
    <col min="19" max="19" width="4.625" style="168" customWidth="1"/>
    <col min="20" max="20" width="7.625" style="168" customWidth="1"/>
    <col min="21" max="21" width="4.625" style="168" customWidth="1"/>
    <col min="22" max="22" width="5.625" style="168" customWidth="1"/>
    <col min="23" max="23" width="4.625" style="168" customWidth="1"/>
    <col min="24" max="16384" width="9" style="168"/>
  </cols>
  <sheetData>
    <row r="1" spans="1:23" ht="24.95" customHeight="1">
      <c r="A1" s="167"/>
      <c r="B1" s="167"/>
      <c r="C1" s="167"/>
      <c r="D1" s="167"/>
      <c r="E1" s="167"/>
      <c r="F1" s="167"/>
      <c r="G1" s="167"/>
      <c r="H1" s="167"/>
      <c r="I1" s="167"/>
      <c r="J1" s="167"/>
      <c r="K1" s="167"/>
      <c r="L1" s="167"/>
      <c r="M1" s="167"/>
      <c r="N1" s="167"/>
      <c r="O1" s="167"/>
      <c r="P1" s="167"/>
      <c r="Q1" s="167"/>
      <c r="R1" s="167"/>
      <c r="S1" s="167"/>
      <c r="T1" s="167"/>
      <c r="U1" s="167"/>
      <c r="V1" s="167"/>
      <c r="W1" s="166" t="s">
        <v>904</v>
      </c>
    </row>
    <row r="2" spans="1:23" ht="36" customHeight="1">
      <c r="A2" s="1999" t="s">
        <v>319</v>
      </c>
      <c r="B2" s="1999"/>
      <c r="C2" s="1999"/>
      <c r="D2" s="1999"/>
      <c r="E2" s="1999"/>
      <c r="F2" s="1999"/>
      <c r="G2" s="1999"/>
      <c r="H2" s="1999"/>
      <c r="I2" s="1999"/>
      <c r="J2" s="1999"/>
      <c r="K2" s="1999"/>
      <c r="L2" s="1999"/>
      <c r="M2" s="1999"/>
      <c r="N2" s="1999"/>
      <c r="O2" s="1999"/>
      <c r="P2" s="1999"/>
      <c r="Q2" s="1999"/>
      <c r="R2" s="1999"/>
      <c r="S2" s="1999"/>
      <c r="T2" s="1999"/>
      <c r="U2" s="1999"/>
      <c r="V2" s="1999"/>
      <c r="W2" s="1999"/>
    </row>
    <row r="3" spans="1:23">
      <c r="A3" s="167"/>
      <c r="B3" s="167"/>
      <c r="C3" s="167"/>
      <c r="D3" s="167"/>
      <c r="E3" s="2000"/>
      <c r="F3" s="2000"/>
      <c r="G3" s="2000"/>
      <c r="H3" s="2000"/>
      <c r="I3" s="2000"/>
      <c r="J3" s="2000"/>
      <c r="K3" s="2000"/>
      <c r="L3" s="2000"/>
      <c r="M3" s="2000"/>
      <c r="N3" s="2000"/>
      <c r="O3" s="2000"/>
      <c r="P3" s="169"/>
      <c r="Q3" s="169"/>
      <c r="R3" s="169"/>
      <c r="S3" s="169"/>
      <c r="T3" s="169"/>
      <c r="U3" s="169"/>
      <c r="V3" s="169"/>
      <c r="W3" s="782" t="s">
        <v>961</v>
      </c>
    </row>
    <row r="4" spans="1:23" ht="22.5" customHeight="1">
      <c r="A4" s="2001" t="s">
        <v>320</v>
      </c>
      <c r="B4" s="2002"/>
      <c r="C4" s="2003"/>
      <c r="D4" s="2004"/>
      <c r="E4" s="2004"/>
      <c r="F4" s="2004"/>
      <c r="G4" s="2004"/>
      <c r="H4" s="2005"/>
      <c r="I4" s="170"/>
      <c r="J4" s="171"/>
      <c r="K4" s="171"/>
      <c r="L4" s="172"/>
      <c r="M4" s="171"/>
      <c r="N4" s="171"/>
      <c r="O4" s="171"/>
      <c r="P4" s="173"/>
      <c r="Q4" s="174"/>
      <c r="R4" s="175"/>
      <c r="S4" s="175"/>
      <c r="T4" s="175"/>
      <c r="U4" s="175"/>
      <c r="V4" s="175"/>
      <c r="W4" s="173"/>
    </row>
    <row r="5" spans="1:23" ht="15.75" customHeight="1">
      <c r="A5" s="2006" t="s">
        <v>321</v>
      </c>
      <c r="B5" s="2000"/>
      <c r="C5" s="2009"/>
      <c r="D5" s="2010"/>
      <c r="E5" s="2010"/>
      <c r="F5" s="2010"/>
      <c r="G5" s="2010"/>
      <c r="H5" s="2011"/>
      <c r="I5" s="2006" t="s">
        <v>322</v>
      </c>
      <c r="J5" s="2000"/>
      <c r="K5" s="2000"/>
      <c r="L5" s="2015"/>
      <c r="M5" s="2016"/>
      <c r="N5" s="2016"/>
      <c r="O5" s="2000" t="s">
        <v>323</v>
      </c>
      <c r="P5" s="2017"/>
      <c r="Q5" s="176"/>
      <c r="W5" s="177"/>
    </row>
    <row r="6" spans="1:23" ht="18" customHeight="1">
      <c r="A6" s="2006"/>
      <c r="B6" s="2000"/>
      <c r="C6" s="2009"/>
      <c r="D6" s="2010"/>
      <c r="E6" s="2010"/>
      <c r="F6" s="2010"/>
      <c r="G6" s="2010"/>
      <c r="H6" s="2011"/>
      <c r="I6" s="2006"/>
      <c r="J6" s="2000"/>
      <c r="K6" s="2000"/>
      <c r="L6" s="2015"/>
      <c r="M6" s="2016"/>
      <c r="N6" s="2016"/>
      <c r="O6" s="2000"/>
      <c r="P6" s="2017"/>
      <c r="Q6" s="176"/>
      <c r="W6" s="177"/>
    </row>
    <row r="7" spans="1:23" ht="18" customHeight="1">
      <c r="A7" s="2007"/>
      <c r="B7" s="2008"/>
      <c r="C7" s="2012"/>
      <c r="D7" s="2013"/>
      <c r="E7" s="2013"/>
      <c r="F7" s="2013"/>
      <c r="G7" s="2013"/>
      <c r="H7" s="2014"/>
      <c r="I7" s="178"/>
      <c r="J7" s="179"/>
      <c r="K7" s="179"/>
      <c r="L7" s="180"/>
      <c r="M7" s="179"/>
      <c r="N7" s="179"/>
      <c r="O7" s="179"/>
      <c r="P7" s="181"/>
      <c r="Q7" s="182"/>
      <c r="R7" s="183"/>
      <c r="S7" s="183"/>
      <c r="T7" s="183"/>
      <c r="U7" s="183"/>
      <c r="V7" s="183"/>
      <c r="W7" s="181"/>
    </row>
    <row r="8" spans="1:23" ht="34.5" customHeight="1">
      <c r="A8" s="184" t="s">
        <v>324</v>
      </c>
      <c r="B8" s="185"/>
      <c r="C8" s="186"/>
      <c r="D8" s="186"/>
      <c r="E8" s="186"/>
      <c r="F8" s="187"/>
      <c r="G8" s="187"/>
      <c r="H8" s="187"/>
      <c r="I8" s="187"/>
      <c r="J8" s="187"/>
      <c r="K8" s="187"/>
      <c r="L8" s="187"/>
      <c r="M8" s="187"/>
      <c r="N8" s="187"/>
      <c r="O8" s="187"/>
      <c r="P8" s="187"/>
      <c r="Q8" s="187"/>
      <c r="R8" s="187"/>
      <c r="S8" s="187"/>
      <c r="T8" s="187"/>
      <c r="U8" s="187"/>
      <c r="V8" s="187"/>
      <c r="W8" s="188"/>
    </row>
    <row r="9" spans="1:23" ht="34.5" customHeight="1">
      <c r="A9" s="189"/>
      <c r="B9" s="2020" t="s">
        <v>325</v>
      </c>
      <c r="C9" s="2022"/>
      <c r="D9" s="2022"/>
      <c r="E9" s="2022"/>
      <c r="F9" s="2022"/>
      <c r="G9" s="2022"/>
      <c r="H9" s="2021"/>
      <c r="I9" s="2020" t="s">
        <v>326</v>
      </c>
      <c r="J9" s="2022"/>
      <c r="K9" s="2022"/>
      <c r="L9" s="2022"/>
      <c r="M9" s="2022"/>
      <c r="N9" s="2022"/>
      <c r="O9" s="2022"/>
      <c r="P9" s="2022"/>
      <c r="Q9" s="2022"/>
      <c r="R9" s="2022"/>
      <c r="S9" s="2022"/>
      <c r="T9" s="2022"/>
      <c r="U9" s="2022"/>
      <c r="V9" s="2022"/>
      <c r="W9" s="2021"/>
    </row>
    <row r="10" spans="1:23" ht="49.5" customHeight="1">
      <c r="A10" s="189"/>
      <c r="B10" s="2023"/>
      <c r="C10" s="2025"/>
      <c r="D10" s="2025"/>
      <c r="E10" s="2025"/>
      <c r="F10" s="2025"/>
      <c r="G10" s="2025"/>
      <c r="H10" s="2024"/>
      <c r="I10" s="2026"/>
      <c r="J10" s="2027"/>
      <c r="K10" s="2027"/>
      <c r="L10" s="2027"/>
      <c r="M10" s="2027"/>
      <c r="N10" s="2027"/>
      <c r="O10" s="2027"/>
      <c r="P10" s="2027"/>
      <c r="Q10" s="2027"/>
      <c r="R10" s="2027"/>
      <c r="S10" s="2027"/>
      <c r="T10" s="2027"/>
      <c r="U10" s="2027"/>
      <c r="V10" s="2027"/>
      <c r="W10" s="2028"/>
    </row>
    <row r="11" spans="1:23" ht="34.5" customHeight="1">
      <c r="A11" s="184" t="s">
        <v>327</v>
      </c>
      <c r="B11" s="185"/>
      <c r="C11" s="186"/>
      <c r="D11" s="186"/>
      <c r="E11" s="186"/>
      <c r="F11" s="187"/>
      <c r="G11" s="187"/>
      <c r="H11" s="187"/>
      <c r="I11" s="187"/>
      <c r="J11" s="187"/>
      <c r="K11" s="187"/>
      <c r="L11" s="187"/>
      <c r="M11" s="187"/>
      <c r="N11" s="187"/>
      <c r="O11" s="187"/>
      <c r="P11" s="187"/>
      <c r="Q11" s="187"/>
      <c r="R11" s="187"/>
      <c r="S11" s="187"/>
      <c r="T11" s="187"/>
      <c r="U11" s="187"/>
      <c r="V11" s="187"/>
      <c r="W11" s="188"/>
    </row>
    <row r="12" spans="1:23" ht="40.5" customHeight="1">
      <c r="A12" s="2018"/>
      <c r="B12" s="2020" t="s">
        <v>328</v>
      </c>
      <c r="C12" s="2021"/>
      <c r="D12" s="190" t="s">
        <v>329</v>
      </c>
      <c r="E12" s="2020" t="s">
        <v>330</v>
      </c>
      <c r="F12" s="2022"/>
      <c r="G12" s="2022"/>
      <c r="H12" s="2022"/>
      <c r="I12" s="2022"/>
      <c r="J12" s="2022"/>
      <c r="K12" s="2022"/>
      <c r="L12" s="2022"/>
      <c r="M12" s="2022"/>
      <c r="N12" s="2022"/>
      <c r="O12" s="2021"/>
      <c r="P12" s="2020" t="s">
        <v>331</v>
      </c>
      <c r="Q12" s="2022"/>
      <c r="R12" s="2022"/>
      <c r="S12" s="2021"/>
      <c r="T12" s="2020" t="s">
        <v>332</v>
      </c>
      <c r="U12" s="2022"/>
      <c r="V12" s="2022"/>
      <c r="W12" s="2021"/>
    </row>
    <row r="13" spans="1:23" ht="45" customHeight="1">
      <c r="A13" s="2019"/>
      <c r="B13" s="2023"/>
      <c r="C13" s="2024"/>
      <c r="D13" s="783"/>
      <c r="E13" s="784"/>
      <c r="F13" s="785"/>
      <c r="G13" s="185" t="s">
        <v>274</v>
      </c>
      <c r="H13" s="785"/>
      <c r="I13" s="192" t="s">
        <v>333</v>
      </c>
      <c r="J13" s="193" t="s">
        <v>291</v>
      </c>
      <c r="K13" s="786"/>
      <c r="L13" s="785"/>
      <c r="M13" s="185" t="s">
        <v>274</v>
      </c>
      <c r="N13" s="785"/>
      <c r="O13" s="194" t="s">
        <v>333</v>
      </c>
      <c r="P13" s="785"/>
      <c r="Q13" s="185" t="s">
        <v>274</v>
      </c>
      <c r="R13" s="785"/>
      <c r="S13" s="194" t="s">
        <v>333</v>
      </c>
      <c r="T13" s="785"/>
      <c r="U13" s="185" t="s">
        <v>274</v>
      </c>
      <c r="V13" s="785"/>
      <c r="W13" s="194" t="s">
        <v>333</v>
      </c>
    </row>
    <row r="14" spans="1:23" ht="45" customHeight="1">
      <c r="A14" s="2019"/>
      <c r="B14" s="2023"/>
      <c r="C14" s="2024"/>
      <c r="D14" s="783"/>
      <c r="E14" s="784"/>
      <c r="F14" s="785"/>
      <c r="G14" s="185" t="s">
        <v>274</v>
      </c>
      <c r="H14" s="785"/>
      <c r="I14" s="192" t="s">
        <v>333</v>
      </c>
      <c r="J14" s="193" t="s">
        <v>291</v>
      </c>
      <c r="K14" s="786"/>
      <c r="L14" s="785"/>
      <c r="M14" s="185" t="s">
        <v>274</v>
      </c>
      <c r="N14" s="785"/>
      <c r="O14" s="194" t="s">
        <v>333</v>
      </c>
      <c r="P14" s="785"/>
      <c r="Q14" s="185" t="s">
        <v>274</v>
      </c>
      <c r="R14" s="785"/>
      <c r="S14" s="194" t="s">
        <v>333</v>
      </c>
      <c r="T14" s="785"/>
      <c r="U14" s="185" t="s">
        <v>274</v>
      </c>
      <c r="V14" s="785"/>
      <c r="W14" s="194" t="s">
        <v>333</v>
      </c>
    </row>
    <row r="15" spans="1:23" ht="45" customHeight="1">
      <c r="A15" s="2019"/>
      <c r="B15" s="2023"/>
      <c r="C15" s="2024"/>
      <c r="D15" s="783"/>
      <c r="E15" s="784"/>
      <c r="F15" s="785"/>
      <c r="G15" s="185" t="s">
        <v>274</v>
      </c>
      <c r="H15" s="785"/>
      <c r="I15" s="192" t="s">
        <v>333</v>
      </c>
      <c r="J15" s="193" t="s">
        <v>291</v>
      </c>
      <c r="K15" s="786"/>
      <c r="L15" s="785"/>
      <c r="M15" s="185" t="s">
        <v>274</v>
      </c>
      <c r="N15" s="785"/>
      <c r="O15" s="194" t="s">
        <v>333</v>
      </c>
      <c r="P15" s="785"/>
      <c r="Q15" s="185" t="s">
        <v>274</v>
      </c>
      <c r="R15" s="785"/>
      <c r="S15" s="194" t="s">
        <v>333</v>
      </c>
      <c r="T15" s="785"/>
      <c r="U15" s="185" t="s">
        <v>274</v>
      </c>
      <c r="V15" s="785"/>
      <c r="W15" s="194" t="s">
        <v>333</v>
      </c>
    </row>
    <row r="16" spans="1:23" ht="45" customHeight="1">
      <c r="A16" s="2019"/>
      <c r="B16" s="2023"/>
      <c r="C16" s="2024"/>
      <c r="D16" s="783"/>
      <c r="E16" s="784"/>
      <c r="F16" s="785"/>
      <c r="G16" s="185" t="s">
        <v>274</v>
      </c>
      <c r="H16" s="785"/>
      <c r="I16" s="192" t="s">
        <v>310</v>
      </c>
      <c r="J16" s="193" t="s">
        <v>291</v>
      </c>
      <c r="K16" s="786"/>
      <c r="L16" s="785"/>
      <c r="M16" s="185" t="s">
        <v>274</v>
      </c>
      <c r="N16" s="785"/>
      <c r="O16" s="194" t="s">
        <v>310</v>
      </c>
      <c r="P16" s="785"/>
      <c r="Q16" s="185" t="s">
        <v>274</v>
      </c>
      <c r="R16" s="785"/>
      <c r="S16" s="194" t="s">
        <v>310</v>
      </c>
      <c r="T16" s="785"/>
      <c r="U16" s="185" t="s">
        <v>274</v>
      </c>
      <c r="V16" s="785"/>
      <c r="W16" s="194" t="s">
        <v>310</v>
      </c>
    </row>
    <row r="17" spans="1:23" ht="45" customHeight="1">
      <c r="A17" s="2019"/>
      <c r="B17" s="2023"/>
      <c r="C17" s="2024"/>
      <c r="D17" s="783"/>
      <c r="E17" s="784"/>
      <c r="F17" s="785"/>
      <c r="G17" s="185" t="s">
        <v>274</v>
      </c>
      <c r="H17" s="785"/>
      <c r="I17" s="192" t="s">
        <v>310</v>
      </c>
      <c r="J17" s="193" t="s">
        <v>291</v>
      </c>
      <c r="K17" s="787"/>
      <c r="L17" s="785"/>
      <c r="M17" s="185" t="s">
        <v>274</v>
      </c>
      <c r="N17" s="785"/>
      <c r="O17" s="194" t="s">
        <v>310</v>
      </c>
      <c r="P17" s="785"/>
      <c r="Q17" s="185" t="s">
        <v>274</v>
      </c>
      <c r="R17" s="785"/>
      <c r="S17" s="194" t="s">
        <v>310</v>
      </c>
      <c r="T17" s="785"/>
      <c r="U17" s="185" t="s">
        <v>274</v>
      </c>
      <c r="V17" s="785"/>
      <c r="W17" s="194" t="s">
        <v>310</v>
      </c>
    </row>
    <row r="18" spans="1:23" ht="45" customHeight="1">
      <c r="A18" s="195"/>
      <c r="B18" s="191"/>
      <c r="C18" s="196"/>
      <c r="D18" s="196"/>
      <c r="E18" s="196"/>
      <c r="F18" s="185"/>
      <c r="G18" s="185"/>
      <c r="H18" s="187"/>
      <c r="I18" s="185"/>
      <c r="J18" s="197"/>
      <c r="K18" s="2020" t="s">
        <v>334</v>
      </c>
      <c r="L18" s="2022"/>
      <c r="M18" s="2022"/>
      <c r="N18" s="2022"/>
      <c r="O18" s="2021"/>
      <c r="P18" s="788"/>
      <c r="Q18" s="198" t="s">
        <v>274</v>
      </c>
      <c r="R18" s="788"/>
      <c r="S18" s="199" t="s">
        <v>310</v>
      </c>
      <c r="T18" s="788"/>
      <c r="U18" s="198" t="s">
        <v>274</v>
      </c>
      <c r="V18" s="788"/>
      <c r="W18" s="199" t="s">
        <v>310</v>
      </c>
    </row>
    <row r="19" spans="1:23">
      <c r="A19" s="200"/>
      <c r="B19" s="200"/>
      <c r="C19" s="171"/>
      <c r="D19" s="171"/>
      <c r="E19" s="171"/>
      <c r="F19" s="171"/>
      <c r="G19" s="171"/>
      <c r="H19" s="171"/>
      <c r="I19" s="171"/>
      <c r="J19" s="171"/>
      <c r="K19" s="171"/>
      <c r="L19" s="171"/>
      <c r="M19" s="171"/>
      <c r="N19" s="171"/>
      <c r="O19" s="171"/>
      <c r="P19" s="171"/>
      <c r="Q19" s="171"/>
      <c r="R19" s="171"/>
      <c r="S19" s="171"/>
      <c r="T19" s="171"/>
      <c r="U19" s="171"/>
      <c r="V19" s="171"/>
      <c r="W19" s="171"/>
    </row>
    <row r="20" spans="1:23" ht="18" customHeight="1">
      <c r="A20" s="201" t="s">
        <v>335</v>
      </c>
      <c r="B20" s="202"/>
      <c r="C20" s="169"/>
      <c r="D20" s="169"/>
      <c r="E20" s="169"/>
      <c r="F20" s="169"/>
      <c r="G20" s="169"/>
      <c r="H20" s="169"/>
      <c r="I20" s="169"/>
      <c r="J20" s="169"/>
      <c r="K20" s="169"/>
      <c r="L20" s="169"/>
      <c r="M20" s="169"/>
      <c r="N20" s="169"/>
      <c r="O20" s="169"/>
      <c r="P20" s="169"/>
      <c r="Q20" s="169"/>
      <c r="R20" s="169"/>
      <c r="S20" s="169"/>
      <c r="T20" s="169"/>
      <c r="U20" s="169"/>
      <c r="V20" s="169"/>
      <c r="W20" s="169"/>
    </row>
    <row r="21" spans="1:23" ht="18" customHeight="1">
      <c r="A21" s="169" t="s">
        <v>951</v>
      </c>
      <c r="B21" s="169"/>
      <c r="C21" s="203"/>
      <c r="D21" s="203"/>
      <c r="E21" s="203"/>
      <c r="F21" s="203"/>
      <c r="G21" s="203"/>
      <c r="H21" s="203"/>
      <c r="I21" s="203"/>
      <c r="J21" s="203"/>
      <c r="K21" s="203"/>
      <c r="L21" s="203"/>
      <c r="M21" s="203"/>
      <c r="N21" s="203"/>
      <c r="O21" s="203"/>
      <c r="P21" s="169"/>
      <c r="Q21" s="169"/>
      <c r="R21" s="169"/>
      <c r="S21" s="169"/>
      <c r="T21" s="169"/>
    </row>
    <row r="22" spans="1:23" ht="18" customHeight="1">
      <c r="A22" s="169" t="s">
        <v>906</v>
      </c>
      <c r="B22" s="169"/>
      <c r="C22" s="203"/>
      <c r="D22" s="203"/>
      <c r="E22" s="203"/>
      <c r="F22" s="203"/>
      <c r="G22" s="203"/>
      <c r="H22" s="203"/>
      <c r="I22" s="203"/>
      <c r="J22" s="203"/>
      <c r="K22" s="203"/>
      <c r="L22" s="203"/>
      <c r="M22" s="203"/>
      <c r="N22" s="203"/>
      <c r="O22" s="203"/>
      <c r="P22" s="203"/>
      <c r="Q22" s="203"/>
      <c r="R22" s="203"/>
      <c r="S22" s="203"/>
      <c r="T22" s="203"/>
      <c r="U22" s="203"/>
      <c r="V22" s="203"/>
      <c r="W22" s="203"/>
    </row>
    <row r="23" spans="1:23" ht="18" customHeight="1">
      <c r="A23" s="169" t="s">
        <v>336</v>
      </c>
      <c r="B23" s="169"/>
      <c r="C23" s="169"/>
      <c r="D23" s="169"/>
      <c r="E23" s="169"/>
      <c r="F23" s="169"/>
      <c r="G23" s="169"/>
      <c r="H23" s="169"/>
      <c r="I23" s="169"/>
      <c r="J23" s="169"/>
      <c r="K23" s="169"/>
      <c r="L23" s="169"/>
      <c r="M23" s="169"/>
      <c r="N23" s="169"/>
      <c r="O23" s="169"/>
      <c r="P23" s="169"/>
      <c r="Q23" s="169"/>
      <c r="R23" s="169"/>
      <c r="S23" s="169"/>
      <c r="T23" s="169"/>
      <c r="U23" s="169"/>
      <c r="V23" s="169"/>
      <c r="W23" s="169"/>
    </row>
  </sheetData>
  <mergeCells count="24">
    <mergeCell ref="K18:O18"/>
    <mergeCell ref="B9:H9"/>
    <mergeCell ref="I9:W9"/>
    <mergeCell ref="B10:H10"/>
    <mergeCell ref="I10:W10"/>
    <mergeCell ref="A12:A17"/>
    <mergeCell ref="B12:C12"/>
    <mergeCell ref="E12:O12"/>
    <mergeCell ref="P12:S12"/>
    <mergeCell ref="T12:W12"/>
    <mergeCell ref="B13:C13"/>
    <mergeCell ref="B14:C14"/>
    <mergeCell ref="B15:C15"/>
    <mergeCell ref="B16:C16"/>
    <mergeCell ref="B17:C17"/>
    <mergeCell ref="A2:W2"/>
    <mergeCell ref="E3:O3"/>
    <mergeCell ref="A4:B4"/>
    <mergeCell ref="C4:H4"/>
    <mergeCell ref="A5:B7"/>
    <mergeCell ref="C5:H7"/>
    <mergeCell ref="I5:L6"/>
    <mergeCell ref="M5:N6"/>
    <mergeCell ref="O5:P6"/>
  </mergeCells>
  <phoneticPr fontId="9"/>
  <conditionalFormatting sqref="M5:N6 H13:H17 N13:N17 P13:P18 R13:R18 T13:T18 V13:V18 K13:L17 C4:H7 B13:F17 B10 I10:W10">
    <cfRule type="cellIs" dxfId="303" priority="1" stopIfTrue="1" operator="equal">
      <formula>""</formula>
    </cfRule>
  </conditionalFormatting>
  <dataValidations count="2">
    <dataValidation imeMode="fullKatakana" allowBlank="1" showInputMessage="1" showErrorMessage="1" sqref="C4:H4"/>
    <dataValidation type="list" allowBlank="1" showInputMessage="1" showErrorMessage="1" sqref="K13:K17 E13:E17">
      <formula1>"令和,平成 , 昭和"</formula1>
    </dataValidation>
  </dataValidations>
  <printOptions horizontalCentered="1"/>
  <pageMargins left="0.70866141732283472" right="0.70866141732283472" top="0.74803149606299213" bottom="0.74803149606299213" header="0.31496062992125984" footer="0.31496062992125984"/>
  <pageSetup paperSize="9" scale="68" orientation="landscape" horizontalDpi="300" verticalDpi="300" r:id="rId1"/>
  <headerFooter scaleWithDoc="0">
    <oddFooter>&amp;R&amp;10（令和元年10月開講訓練科から適用）</oddFooter>
  </headerFooter>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H41"/>
  <sheetViews>
    <sheetView view="pageBreakPreview" zoomScale="70" zoomScaleNormal="100" zoomScaleSheetLayoutView="70" workbookViewId="0">
      <selection activeCell="O6" sqref="O6:Q6"/>
    </sheetView>
  </sheetViews>
  <sheetFormatPr defaultColWidth="9" defaultRowHeight="13.5"/>
  <cols>
    <col min="1" max="2" width="17.625" style="211" customWidth="1"/>
    <col min="3" max="4" width="11.625" style="211" customWidth="1"/>
    <col min="5" max="5" width="11.125" style="211" customWidth="1"/>
    <col min="6" max="6" width="59.75" style="211" customWidth="1"/>
    <col min="7" max="18" width="15.625" style="207" customWidth="1"/>
    <col min="19" max="16384" width="9" style="207"/>
  </cols>
  <sheetData>
    <row r="1" spans="1:8" ht="24.95" customHeight="1">
      <c r="A1" s="204"/>
      <c r="B1" s="204"/>
      <c r="C1" s="205"/>
      <c r="D1" s="205"/>
      <c r="E1" s="205"/>
      <c r="F1" s="206" t="s">
        <v>337</v>
      </c>
    </row>
    <row r="2" spans="1:8" ht="39.950000000000003" customHeight="1">
      <c r="A2" s="2029" t="s">
        <v>10</v>
      </c>
      <c r="B2" s="2029"/>
      <c r="C2" s="2029"/>
      <c r="D2" s="2029"/>
      <c r="E2" s="2029"/>
      <c r="F2" s="2029"/>
    </row>
    <row r="3" spans="1:8" ht="39.950000000000003" customHeight="1" thickBot="1">
      <c r="A3" s="208" t="s">
        <v>257</v>
      </c>
      <c r="B3" s="2030" t="str">
        <f>IF(様式1!L11="","",様式1!L11)</f>
        <v>株式会社キャリアサプライ</v>
      </c>
      <c r="C3" s="2030"/>
      <c r="D3" s="2030"/>
      <c r="E3" s="208" t="s">
        <v>338</v>
      </c>
      <c r="F3" s="625" t="str">
        <f>IF(様式1!G36="","",様式1!G36)</f>
        <v>ゼロから始めるWord・Excel・PowerPoint実践科（託児・短時間)</v>
      </c>
    </row>
    <row r="4" spans="1:8" ht="30" customHeight="1" thickBot="1">
      <c r="A4" s="209" t="s">
        <v>339</v>
      </c>
      <c r="B4" s="210"/>
    </row>
    <row r="5" spans="1:8" ht="39.950000000000003" customHeight="1" thickBot="1">
      <c r="A5" s="2031" t="s">
        <v>340</v>
      </c>
      <c r="B5" s="2032"/>
      <c r="C5" s="2033" t="s">
        <v>341</v>
      </c>
      <c r="D5" s="2034"/>
      <c r="E5" s="212" t="s">
        <v>342</v>
      </c>
      <c r="F5" s="213" t="s">
        <v>343</v>
      </c>
      <c r="H5" s="207" t="s">
        <v>344</v>
      </c>
    </row>
    <row r="6" spans="1:8" ht="26.1" customHeight="1">
      <c r="A6" s="2035" t="s">
        <v>1361</v>
      </c>
      <c r="B6" s="2036"/>
      <c r="C6" s="2039" t="s">
        <v>1362</v>
      </c>
      <c r="D6" s="2040"/>
      <c r="E6" s="2042">
        <v>2200</v>
      </c>
      <c r="F6" s="2044" t="s">
        <v>1363</v>
      </c>
    </row>
    <row r="7" spans="1:8" ht="26.1" customHeight="1">
      <c r="A7" s="2037"/>
      <c r="B7" s="2038"/>
      <c r="C7" s="2041"/>
      <c r="D7" s="2040"/>
      <c r="E7" s="2043"/>
      <c r="F7" s="2045"/>
    </row>
    <row r="8" spans="1:8" ht="26.1" customHeight="1">
      <c r="A8" s="2046" t="s">
        <v>1364</v>
      </c>
      <c r="B8" s="2047"/>
      <c r="C8" s="2039" t="s">
        <v>1362</v>
      </c>
      <c r="D8" s="2040"/>
      <c r="E8" s="2048">
        <v>2200</v>
      </c>
      <c r="F8" s="2049" t="s">
        <v>1365</v>
      </c>
    </row>
    <row r="9" spans="1:8" ht="26.1" customHeight="1">
      <c r="A9" s="2037"/>
      <c r="B9" s="2038"/>
      <c r="C9" s="2041"/>
      <c r="D9" s="2040"/>
      <c r="E9" s="2043"/>
      <c r="F9" s="2050"/>
    </row>
    <row r="10" spans="1:8" ht="26.1" customHeight="1">
      <c r="A10" s="2046" t="s">
        <v>1366</v>
      </c>
      <c r="B10" s="2047"/>
      <c r="C10" s="2039" t="s">
        <v>1362</v>
      </c>
      <c r="D10" s="2040"/>
      <c r="E10" s="2051">
        <v>2200</v>
      </c>
      <c r="F10" s="2053" t="s">
        <v>1317</v>
      </c>
    </row>
    <row r="11" spans="1:8" ht="26.1" customHeight="1">
      <c r="A11" s="2037"/>
      <c r="B11" s="2038"/>
      <c r="C11" s="2041"/>
      <c r="D11" s="2040"/>
      <c r="E11" s="2052"/>
      <c r="F11" s="2053"/>
    </row>
    <row r="12" spans="1:8" ht="26.1" customHeight="1">
      <c r="A12" s="2054"/>
      <c r="B12" s="2055"/>
      <c r="C12" s="2058"/>
      <c r="D12" s="2059"/>
      <c r="E12" s="2062"/>
      <c r="F12" s="2064"/>
    </row>
    <row r="13" spans="1:8" ht="26.1" customHeight="1">
      <c r="A13" s="2056"/>
      <c r="B13" s="2057"/>
      <c r="C13" s="2060"/>
      <c r="D13" s="2061"/>
      <c r="E13" s="2063"/>
      <c r="F13" s="2064"/>
    </row>
    <row r="14" spans="1:8" ht="26.1" customHeight="1">
      <c r="A14" s="2054"/>
      <c r="B14" s="2055"/>
      <c r="C14" s="2058"/>
      <c r="D14" s="2059"/>
      <c r="E14" s="2062"/>
      <c r="F14" s="2064"/>
    </row>
    <row r="15" spans="1:8" ht="26.1" customHeight="1" thickBot="1">
      <c r="A15" s="2065"/>
      <c r="B15" s="2066"/>
      <c r="C15" s="2067"/>
      <c r="D15" s="2068"/>
      <c r="E15" s="2069"/>
      <c r="F15" s="2070"/>
    </row>
    <row r="16" spans="1:8" customFormat="1" ht="20.100000000000001" customHeight="1">
      <c r="A16" s="2071" t="s">
        <v>345</v>
      </c>
      <c r="B16" s="2072"/>
      <c r="C16" s="2072"/>
      <c r="D16" s="2073"/>
      <c r="E16" s="2077">
        <f>SUM(E6:E15)</f>
        <v>6600</v>
      </c>
      <c r="F16" s="2079"/>
    </row>
    <row r="17" spans="1:6" ht="20.100000000000001" customHeight="1" thickBot="1">
      <c r="A17" s="2074"/>
      <c r="B17" s="2075"/>
      <c r="C17" s="2075"/>
      <c r="D17" s="2076"/>
      <c r="E17" s="2078"/>
      <c r="F17" s="2080"/>
    </row>
    <row r="18" spans="1:6" ht="24.95" customHeight="1">
      <c r="A18" s="214" t="s">
        <v>896</v>
      </c>
      <c r="B18" s="214"/>
      <c r="C18" s="545"/>
      <c r="D18" s="545"/>
      <c r="E18" s="546"/>
      <c r="F18" s="545"/>
    </row>
    <row r="19" spans="1:6" ht="24.95" customHeight="1" thickBot="1">
      <c r="A19" s="209" t="s">
        <v>346</v>
      </c>
      <c r="B19" s="210"/>
      <c r="E19" s="215"/>
    </row>
    <row r="20" spans="1:6" ht="39.950000000000003" customHeight="1" thickBot="1">
      <c r="A20" s="2031" t="s">
        <v>347</v>
      </c>
      <c r="B20" s="2081"/>
      <c r="C20" s="2081"/>
      <c r="D20" s="2032"/>
      <c r="E20" s="212" t="s">
        <v>348</v>
      </c>
      <c r="F20" s="213" t="s">
        <v>284</v>
      </c>
    </row>
    <row r="21" spans="1:6" ht="26.1" customHeight="1">
      <c r="A21" s="2035" t="s">
        <v>1367</v>
      </c>
      <c r="B21" s="2082"/>
      <c r="C21" s="2082"/>
      <c r="D21" s="2036"/>
      <c r="E21" s="2077">
        <v>0</v>
      </c>
      <c r="F21" s="2053" t="s">
        <v>1368</v>
      </c>
    </row>
    <row r="22" spans="1:6" ht="26.1" customHeight="1">
      <c r="A22" s="2037"/>
      <c r="B22" s="2083"/>
      <c r="C22" s="2083"/>
      <c r="D22" s="2038"/>
      <c r="E22" s="2052"/>
      <c r="F22" s="2053"/>
    </row>
    <row r="23" spans="1:6" ht="26.1" customHeight="1">
      <c r="A23" s="2046" t="s">
        <v>1369</v>
      </c>
      <c r="B23" s="2084"/>
      <c r="C23" s="2084"/>
      <c r="D23" s="2047"/>
      <c r="E23" s="2051">
        <v>0</v>
      </c>
      <c r="F23" s="2053" t="s">
        <v>1368</v>
      </c>
    </row>
    <row r="24" spans="1:6" ht="26.1" customHeight="1">
      <c r="A24" s="2037"/>
      <c r="B24" s="2083"/>
      <c r="C24" s="2083"/>
      <c r="D24" s="2038"/>
      <c r="E24" s="2052"/>
      <c r="F24" s="2053"/>
    </row>
    <row r="25" spans="1:6" ht="26.1" customHeight="1">
      <c r="A25" s="2054" t="s">
        <v>1370</v>
      </c>
      <c r="B25" s="2085"/>
      <c r="C25" s="2085"/>
      <c r="D25" s="2055"/>
      <c r="E25" s="2062">
        <v>0</v>
      </c>
      <c r="F25" s="2064" t="s">
        <v>1371</v>
      </c>
    </row>
    <row r="26" spans="1:6" ht="26.1" customHeight="1">
      <c r="A26" s="2056"/>
      <c r="B26" s="2086"/>
      <c r="C26" s="2086"/>
      <c r="D26" s="2057"/>
      <c r="E26" s="2063"/>
      <c r="F26" s="2064"/>
    </row>
    <row r="27" spans="1:6" ht="26.1" customHeight="1">
      <c r="A27" s="2091" t="s">
        <v>1372</v>
      </c>
      <c r="B27" s="2092"/>
      <c r="C27" s="2092"/>
      <c r="D27" s="2093"/>
      <c r="E27" s="2051">
        <v>0</v>
      </c>
      <c r="F27" s="2049" t="s">
        <v>1373</v>
      </c>
    </row>
    <row r="28" spans="1:6" ht="26.1" customHeight="1">
      <c r="A28" s="2094"/>
      <c r="B28" s="2095"/>
      <c r="C28" s="2095"/>
      <c r="D28" s="2096"/>
      <c r="E28" s="2052"/>
      <c r="F28" s="2050"/>
    </row>
    <row r="29" spans="1:6" ht="26.1" customHeight="1">
      <c r="A29" s="2054"/>
      <c r="B29" s="2085"/>
      <c r="C29" s="2085"/>
      <c r="D29" s="2055"/>
      <c r="E29" s="2062"/>
      <c r="F29" s="2064"/>
    </row>
    <row r="30" spans="1:6" ht="26.1" customHeight="1" thickBot="1">
      <c r="A30" s="2065"/>
      <c r="B30" s="2097"/>
      <c r="C30" s="2097"/>
      <c r="D30" s="2066"/>
      <c r="E30" s="2069"/>
      <c r="F30" s="2070"/>
    </row>
    <row r="31" spans="1:6" customFormat="1" ht="20.100000000000001" customHeight="1">
      <c r="A31" s="2071" t="s">
        <v>345</v>
      </c>
      <c r="B31" s="2072"/>
      <c r="C31" s="2072"/>
      <c r="D31" s="2073"/>
      <c r="E31" s="2077">
        <f>SUM(E21:E30)</f>
        <v>0</v>
      </c>
      <c r="F31" s="2079"/>
    </row>
    <row r="32" spans="1:6" ht="20.100000000000001" customHeight="1" thickBot="1">
      <c r="A32" s="2074"/>
      <c r="B32" s="2075"/>
      <c r="C32" s="2075"/>
      <c r="D32" s="2076"/>
      <c r="E32" s="2078"/>
      <c r="F32" s="2080"/>
    </row>
    <row r="33" spans="1:6" ht="20.100000000000001" customHeight="1">
      <c r="A33" s="214" t="s">
        <v>897</v>
      </c>
      <c r="B33" s="214"/>
      <c r="C33" s="545"/>
      <c r="D33" s="545"/>
      <c r="E33" s="545"/>
      <c r="F33" s="545"/>
    </row>
    <row r="34" spans="1:6" ht="30" customHeight="1" thickBot="1">
      <c r="A34" s="216" t="s">
        <v>349</v>
      </c>
      <c r="B34" s="216"/>
      <c r="C34" s="217"/>
      <c r="D34" s="217"/>
      <c r="E34" s="217"/>
      <c r="F34" s="217"/>
    </row>
    <row r="35" spans="1:6" ht="39.950000000000003" customHeight="1" thickBot="1">
      <c r="A35" s="2098" t="s">
        <v>340</v>
      </c>
      <c r="B35" s="2034"/>
      <c r="C35" s="2099" t="s">
        <v>350</v>
      </c>
      <c r="D35" s="2100"/>
      <c r="E35" s="2101"/>
      <c r="F35" s="213" t="s">
        <v>343</v>
      </c>
    </row>
    <row r="36" spans="1:6" ht="35.1" customHeight="1">
      <c r="A36" s="2087" t="s">
        <v>1374</v>
      </c>
      <c r="B36" s="2088"/>
      <c r="C36" s="2089" t="s">
        <v>1375</v>
      </c>
      <c r="D36" s="2090"/>
      <c r="E36" s="2088"/>
      <c r="F36" s="856" t="s">
        <v>1303</v>
      </c>
    </row>
    <row r="37" spans="1:6" ht="35.1" customHeight="1">
      <c r="A37" s="2106" t="s">
        <v>1376</v>
      </c>
      <c r="B37" s="2107"/>
      <c r="C37" s="2039" t="s">
        <v>1375</v>
      </c>
      <c r="D37" s="2108"/>
      <c r="E37" s="2107"/>
      <c r="F37" s="856" t="s">
        <v>1377</v>
      </c>
    </row>
    <row r="38" spans="1:6" ht="35.1" customHeight="1">
      <c r="A38" s="2109"/>
      <c r="B38" s="2110"/>
      <c r="C38" s="2111"/>
      <c r="D38" s="2112"/>
      <c r="E38" s="2110"/>
      <c r="F38" s="789"/>
    </row>
    <row r="39" spans="1:6" ht="35.1" customHeight="1">
      <c r="A39" s="2109"/>
      <c r="B39" s="2110"/>
      <c r="C39" s="2111"/>
      <c r="D39" s="2112"/>
      <c r="E39" s="2110"/>
      <c r="F39" s="789"/>
    </row>
    <row r="40" spans="1:6" ht="35.1" customHeight="1" thickBot="1">
      <c r="A40" s="2102"/>
      <c r="B40" s="2103"/>
      <c r="C40" s="2104"/>
      <c r="D40" s="2105"/>
      <c r="E40" s="2103"/>
      <c r="F40" s="790"/>
    </row>
    <row r="41" spans="1:6">
      <c r="A41" s="570" t="s">
        <v>921</v>
      </c>
    </row>
  </sheetData>
  <mergeCells count="58">
    <mergeCell ref="A40:B40"/>
    <mergeCell ref="C40:E40"/>
    <mergeCell ref="A37:B37"/>
    <mergeCell ref="C37:E37"/>
    <mergeCell ref="A38:B38"/>
    <mergeCell ref="C38:E38"/>
    <mergeCell ref="A39:B39"/>
    <mergeCell ref="C39:E39"/>
    <mergeCell ref="A36:B36"/>
    <mergeCell ref="C36:E36"/>
    <mergeCell ref="A27:D28"/>
    <mergeCell ref="E27:E28"/>
    <mergeCell ref="F27:F28"/>
    <mergeCell ref="A29:D30"/>
    <mergeCell ref="E29:E30"/>
    <mergeCell ref="F29:F30"/>
    <mergeCell ref="A31:D32"/>
    <mergeCell ref="E31:E32"/>
    <mergeCell ref="F31:F32"/>
    <mergeCell ref="A35:B35"/>
    <mergeCell ref="C35:E35"/>
    <mergeCell ref="A23:D24"/>
    <mergeCell ref="E23:E24"/>
    <mergeCell ref="F23:F24"/>
    <mergeCell ref="A25:D26"/>
    <mergeCell ref="E25:E26"/>
    <mergeCell ref="F25:F26"/>
    <mergeCell ref="A16:D17"/>
    <mergeCell ref="E16:E17"/>
    <mergeCell ref="F16:F17"/>
    <mergeCell ref="A20:D20"/>
    <mergeCell ref="A21:D22"/>
    <mergeCell ref="E21:E22"/>
    <mergeCell ref="F21:F22"/>
    <mergeCell ref="A12:B13"/>
    <mergeCell ref="C12:D13"/>
    <mergeCell ref="E12:E13"/>
    <mergeCell ref="F12:F13"/>
    <mergeCell ref="A14:B15"/>
    <mergeCell ref="C14:D15"/>
    <mergeCell ref="E14:E15"/>
    <mergeCell ref="F14:F15"/>
    <mergeCell ref="A8:B9"/>
    <mergeCell ref="C8:D9"/>
    <mergeCell ref="E8:E9"/>
    <mergeCell ref="F8:F9"/>
    <mergeCell ref="A10:B11"/>
    <mergeCell ref="C10:D11"/>
    <mergeCell ref="E10:E11"/>
    <mergeCell ref="F10:F11"/>
    <mergeCell ref="A2:F2"/>
    <mergeCell ref="B3:D3"/>
    <mergeCell ref="A5:B5"/>
    <mergeCell ref="C5:D5"/>
    <mergeCell ref="A6:B7"/>
    <mergeCell ref="C6:D7"/>
    <mergeCell ref="E6:E7"/>
    <mergeCell ref="F6:F7"/>
  </mergeCells>
  <phoneticPr fontId="9"/>
  <conditionalFormatting sqref="A29:D30 F29:F30 E29">
    <cfRule type="cellIs" dxfId="302" priority="28" stopIfTrue="1" operator="equal">
      <formula>""</formula>
    </cfRule>
    <cfRule type="cellIs" dxfId="301" priority="29" stopIfTrue="1" operator="notEqual">
      <formula>0</formula>
    </cfRule>
  </conditionalFormatting>
  <conditionalFormatting sqref="A12:D15 F12:F15 E12 E14">
    <cfRule type="cellIs" dxfId="300" priority="27" stopIfTrue="1" operator="equal">
      <formula>""</formula>
    </cfRule>
  </conditionalFormatting>
  <conditionalFormatting sqref="A38:F40">
    <cfRule type="cellIs" dxfId="299" priority="26" stopIfTrue="1" operator="equal">
      <formula>""</formula>
    </cfRule>
  </conditionalFormatting>
  <conditionalFormatting sqref="E29">
    <cfRule type="cellIs" dxfId="298" priority="25" stopIfTrue="1" operator="equal">
      <formula>""</formula>
    </cfRule>
  </conditionalFormatting>
  <conditionalFormatting sqref="E6 A6:B9">
    <cfRule type="cellIs" dxfId="297" priority="24" stopIfTrue="1" operator="equal">
      <formula>""</formula>
    </cfRule>
  </conditionalFormatting>
  <conditionalFormatting sqref="C6:D9">
    <cfRule type="cellIs" dxfId="296" priority="23" stopIfTrue="1" operator="equal">
      <formula>""</formula>
    </cfRule>
  </conditionalFormatting>
  <conditionalFormatting sqref="E8">
    <cfRule type="cellIs" dxfId="295" priority="22" stopIfTrue="1" operator="equal">
      <formula>""</formula>
    </cfRule>
  </conditionalFormatting>
  <conditionalFormatting sqref="F6:F8">
    <cfRule type="cellIs" dxfId="294" priority="21" stopIfTrue="1" operator="equal">
      <formula>""</formula>
    </cfRule>
  </conditionalFormatting>
  <conditionalFormatting sqref="F10:F11 E10 A10:B11">
    <cfRule type="cellIs" dxfId="293" priority="20" stopIfTrue="1" operator="equal">
      <formula>""</formula>
    </cfRule>
  </conditionalFormatting>
  <conditionalFormatting sqref="C10:D11">
    <cfRule type="cellIs" dxfId="292" priority="19" stopIfTrue="1" operator="equal">
      <formula>""</formula>
    </cfRule>
  </conditionalFormatting>
  <conditionalFormatting sqref="E27:F27 A27">
    <cfRule type="cellIs" dxfId="291" priority="14" stopIfTrue="1" operator="equal">
      <formula>""</formula>
    </cfRule>
    <cfRule type="cellIs" dxfId="290" priority="15" stopIfTrue="1" operator="notEqual">
      <formula>0</formula>
    </cfRule>
  </conditionalFormatting>
  <conditionalFormatting sqref="A25:D26 F25:F26 E25">
    <cfRule type="cellIs" dxfId="289" priority="17" stopIfTrue="1" operator="equal">
      <formula>""</formula>
    </cfRule>
    <cfRule type="cellIs" dxfId="288" priority="18" stopIfTrue="1" operator="notEqual">
      <formula>0</formula>
    </cfRule>
  </conditionalFormatting>
  <conditionalFormatting sqref="E25">
    <cfRule type="cellIs" dxfId="287" priority="16" stopIfTrue="1" operator="equal">
      <formula>""</formula>
    </cfRule>
  </conditionalFormatting>
  <conditionalFormatting sqref="E27">
    <cfRule type="cellIs" dxfId="286" priority="13" stopIfTrue="1" operator="equal">
      <formula>""</formula>
    </cfRule>
  </conditionalFormatting>
  <conditionalFormatting sqref="E21 E23">
    <cfRule type="cellIs" dxfId="285" priority="11" stopIfTrue="1" operator="equal">
      <formula>""</formula>
    </cfRule>
    <cfRule type="cellIs" dxfId="284" priority="12" stopIfTrue="1" operator="notEqual">
      <formula>0</formula>
    </cfRule>
  </conditionalFormatting>
  <conditionalFormatting sqref="E21 E23">
    <cfRule type="cellIs" dxfId="283" priority="10" stopIfTrue="1" operator="equal">
      <formula>""</formula>
    </cfRule>
  </conditionalFormatting>
  <conditionalFormatting sqref="A21:D24">
    <cfRule type="cellIs" dxfId="282" priority="8" stopIfTrue="1" operator="equal">
      <formula>""</formula>
    </cfRule>
    <cfRule type="cellIs" dxfId="281" priority="9" stopIfTrue="1" operator="notEqual">
      <formula>0</formula>
    </cfRule>
  </conditionalFormatting>
  <conditionalFormatting sqref="F21:F24">
    <cfRule type="cellIs" dxfId="280" priority="6" stopIfTrue="1" operator="equal">
      <formula>""</formula>
    </cfRule>
    <cfRule type="cellIs" dxfId="279" priority="7" stopIfTrue="1" operator="notEqual">
      <formula>0</formula>
    </cfRule>
  </conditionalFormatting>
  <conditionalFormatting sqref="F37">
    <cfRule type="cellIs" dxfId="278" priority="5" stopIfTrue="1" operator="equal">
      <formula>""</formula>
    </cfRule>
  </conditionalFormatting>
  <conditionalFormatting sqref="F36">
    <cfRule type="cellIs" dxfId="277" priority="4" stopIfTrue="1" operator="equal">
      <formula>""</formula>
    </cfRule>
  </conditionalFormatting>
  <conditionalFormatting sqref="A36">
    <cfRule type="cellIs" dxfId="276" priority="3" stopIfTrue="1" operator="equal">
      <formula>""</formula>
    </cfRule>
  </conditionalFormatting>
  <conditionalFormatting sqref="C36">
    <cfRule type="cellIs" dxfId="275" priority="2" stopIfTrue="1" operator="equal">
      <formula>""</formula>
    </cfRule>
  </conditionalFormatting>
  <conditionalFormatting sqref="A37:E37">
    <cfRule type="cellIs" dxfId="274" priority="1" stopIfTrue="1" operator="equal">
      <formula>""</formula>
    </cfRule>
  </conditionalFormatting>
  <dataValidations count="1">
    <dataValidation imeMode="off" allowBlank="1" showInputMessage="1" showErrorMessage="1" sqref="E14 E10 E8 E6 E12 E29 E27 E25 E21 E23"/>
  </dataValidations>
  <printOptions horizontalCentered="1"/>
  <pageMargins left="0.59055118110236227" right="0.59055118110236227" top="0.59055118110236227" bottom="0.19685039370078741" header="0.39370078740157483" footer="0.31496062992125984"/>
  <pageSetup paperSize="9" scale="70" orientation="portrait" horizontalDpi="300" verticalDpi="300" r:id="rId1"/>
  <headerFooter scaleWithDoc="0">
    <oddFooter>&amp;R&amp;10（平成30年7月開講訓練科から適用）</oddFooter>
  </headerFooter>
  <colBreaks count="1" manualBreakCount="1">
    <brk id="6"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FF00"/>
  </sheetPr>
  <dimension ref="A1:AV49"/>
  <sheetViews>
    <sheetView view="pageBreakPreview" topLeftCell="A10" zoomScale="60" zoomScaleNormal="85" zoomScalePageLayoutView="40" workbookViewId="0">
      <selection activeCell="W19" sqref="W19:AO19"/>
    </sheetView>
  </sheetViews>
  <sheetFormatPr defaultColWidth="9" defaultRowHeight="14.25"/>
  <cols>
    <col min="1" max="1" width="5.625" style="221" customWidth="1"/>
    <col min="2" max="2" width="29.875" style="220" customWidth="1"/>
    <col min="3" max="4" width="7.125" style="220" customWidth="1"/>
    <col min="5" max="6" width="7.25" style="220" customWidth="1"/>
    <col min="7" max="7" width="25.25" style="220" customWidth="1"/>
    <col min="8" max="39" width="2.625" style="220" customWidth="1"/>
    <col min="40" max="40" width="0.375" style="220" customWidth="1"/>
    <col min="41" max="41" width="0.25" style="220" customWidth="1"/>
    <col min="42" max="42" width="10" style="220" customWidth="1"/>
    <col min="43" max="43" width="7.5" style="221" customWidth="1"/>
    <col min="44" max="44" width="30.25" style="221" customWidth="1"/>
    <col min="45" max="54" width="15.625" style="221" customWidth="1"/>
    <col min="55" max="16384" width="9" style="221"/>
  </cols>
  <sheetData>
    <row r="1" spans="1:42" ht="23.25" customHeight="1">
      <c r="A1" s="52"/>
      <c r="B1" s="52"/>
      <c r="C1" s="52"/>
      <c r="D1" s="52"/>
      <c r="E1" s="52"/>
      <c r="F1" s="52"/>
      <c r="G1" s="52"/>
      <c r="H1" s="52"/>
      <c r="I1" s="52"/>
      <c r="J1" s="52"/>
      <c r="K1" s="52"/>
      <c r="L1" s="52"/>
      <c r="M1" s="52"/>
      <c r="N1" s="52"/>
      <c r="O1" s="52"/>
      <c r="P1" s="52"/>
      <c r="Q1" s="52"/>
      <c r="R1" s="52"/>
      <c r="S1" s="52"/>
      <c r="T1" s="52"/>
      <c r="U1" s="52"/>
      <c r="V1" s="52"/>
      <c r="W1" s="52"/>
      <c r="X1" s="52"/>
      <c r="Y1" s="52"/>
      <c r="Z1" s="52"/>
      <c r="AA1" s="52"/>
      <c r="AB1" s="52"/>
      <c r="AC1" s="52"/>
      <c r="AD1" s="52"/>
      <c r="AE1" s="52"/>
      <c r="AF1" s="52"/>
      <c r="AG1"/>
      <c r="AH1"/>
      <c r="AI1" s="648"/>
      <c r="AJ1" s="648"/>
      <c r="AK1" s="648"/>
      <c r="AL1" s="648"/>
      <c r="AM1" s="648"/>
      <c r="AN1" s="648"/>
      <c r="AO1" s="219" t="s">
        <v>1040</v>
      </c>
    </row>
    <row r="2" spans="1:42" ht="25.5" customHeight="1">
      <c r="A2" s="2113" t="s">
        <v>351</v>
      </c>
      <c r="B2" s="2113"/>
      <c r="C2" s="2113"/>
      <c r="D2" s="2113"/>
      <c r="E2" s="2113"/>
      <c r="F2" s="2113"/>
      <c r="G2" s="2113"/>
      <c r="H2" s="2113"/>
      <c r="I2" s="2113"/>
      <c r="J2" s="2113"/>
      <c r="K2" s="2113"/>
      <c r="L2" s="2113"/>
      <c r="M2" s="2113"/>
      <c r="N2" s="2113"/>
      <c r="O2" s="2113"/>
      <c r="P2" s="2113"/>
      <c r="Q2" s="2113"/>
      <c r="R2" s="2113"/>
      <c r="S2" s="2113"/>
      <c r="T2" s="2113"/>
      <c r="U2" s="2113"/>
      <c r="V2" s="2113"/>
      <c r="W2" s="2113"/>
      <c r="X2" s="2113"/>
      <c r="Y2" s="2113"/>
      <c r="Z2" s="2113"/>
      <c r="AA2" s="2113"/>
      <c r="AB2" s="2113"/>
      <c r="AC2" s="2113"/>
      <c r="AD2" s="2113"/>
      <c r="AE2" s="2113"/>
      <c r="AF2" s="2113"/>
      <c r="AG2" s="2113"/>
      <c r="AH2" s="2113"/>
      <c r="AI2" s="2113"/>
      <c r="AJ2" s="2113"/>
      <c r="AK2" s="2113"/>
      <c r="AL2" s="2113"/>
      <c r="AM2" s="2113"/>
      <c r="AN2" s="2113"/>
      <c r="AO2" s="2113"/>
      <c r="AP2" s="222"/>
    </row>
    <row r="3" spans="1:42" ht="12.75" customHeight="1">
      <c r="A3" s="52"/>
      <c r="B3" s="218"/>
      <c r="C3" s="218"/>
      <c r="D3" s="218"/>
      <c r="E3" s="218"/>
      <c r="F3" s="218"/>
      <c r="G3" s="218"/>
      <c r="H3" s="2114"/>
      <c r="I3" s="2114"/>
      <c r="J3" s="2114"/>
      <c r="K3" s="2114"/>
      <c r="L3" s="2114"/>
      <c r="M3" s="2114"/>
      <c r="N3" s="2114"/>
      <c r="O3" s="2114"/>
      <c r="P3" s="2114"/>
      <c r="Q3" s="2114"/>
      <c r="R3" s="2114"/>
      <c r="S3" s="2114"/>
      <c r="T3" s="630"/>
      <c r="U3" s="2114"/>
      <c r="V3" s="2114"/>
      <c r="W3" s="2114"/>
      <c r="X3" s="2114"/>
      <c r="Y3" s="2114"/>
      <c r="Z3" s="2114"/>
      <c r="AA3" s="2114"/>
      <c r="AB3" s="2114"/>
      <c r="AC3" s="2114"/>
      <c r="AD3" s="2114"/>
      <c r="AE3" s="2114"/>
      <c r="AF3" s="2114"/>
      <c r="AG3" s="2114"/>
      <c r="AH3" s="2114"/>
      <c r="AI3" s="2114"/>
      <c r="AJ3" s="2114"/>
      <c r="AK3" s="2114"/>
      <c r="AL3" s="2114"/>
      <c r="AM3" s="2114"/>
      <c r="AN3" s="2114"/>
      <c r="AO3" s="2114"/>
      <c r="AP3" s="218"/>
    </row>
    <row r="4" spans="1:42" s="224" customFormat="1" ht="24.95" customHeight="1" thickBot="1">
      <c r="A4" s="2075" t="s">
        <v>1019</v>
      </c>
      <c r="B4" s="2075"/>
      <c r="C4" s="2115" t="str">
        <f>IF(様式1!L11="","",様式1!L11)</f>
        <v>株式会社キャリアサプライ</v>
      </c>
      <c r="D4" s="2115"/>
      <c r="E4" s="2115"/>
      <c r="F4" s="2115"/>
      <c r="G4" s="2115"/>
      <c r="H4" s="2116" t="s">
        <v>83</v>
      </c>
      <c r="I4" s="2116"/>
      <c r="J4" s="2116"/>
      <c r="K4" s="2116"/>
      <c r="L4" s="2116"/>
      <c r="M4" s="2116"/>
      <c r="N4" s="2116"/>
      <c r="O4" s="2116"/>
      <c r="P4" s="2116"/>
      <c r="Q4" s="2116"/>
      <c r="R4" s="2115" t="str">
        <f>IF(様式1!G36="","",様式1!G36)</f>
        <v>ゼロから始めるWord・Excel・PowerPoint実践科（託児・短時間)</v>
      </c>
      <c r="S4" s="2115"/>
      <c r="T4" s="2115"/>
      <c r="U4" s="2115"/>
      <c r="V4" s="2115"/>
      <c r="W4" s="2115"/>
      <c r="X4" s="2115"/>
      <c r="Y4" s="2115"/>
      <c r="Z4" s="2115"/>
      <c r="AA4" s="2115"/>
      <c r="AB4" s="2115"/>
      <c r="AC4" s="2115"/>
      <c r="AD4" s="2115"/>
      <c r="AE4" s="2115"/>
      <c r="AF4" s="2115"/>
      <c r="AG4" s="2115"/>
      <c r="AH4" s="2115"/>
      <c r="AI4" s="2115"/>
      <c r="AJ4" s="2115"/>
      <c r="AK4" s="2115"/>
      <c r="AL4" s="2115"/>
      <c r="AM4" s="2115"/>
      <c r="AN4" s="2115"/>
      <c r="AO4" s="2115"/>
      <c r="AP4" s="223"/>
    </row>
    <row r="5" spans="1:42" ht="11.1" customHeight="1" thickBot="1">
      <c r="A5" s="225"/>
      <c r="B5" s="226"/>
      <c r="C5" s="226"/>
      <c r="D5" s="226"/>
      <c r="E5" s="226"/>
      <c r="F5" s="226"/>
      <c r="G5" s="226"/>
      <c r="H5" s="2123"/>
      <c r="I5" s="2123"/>
      <c r="J5" s="2123"/>
      <c r="K5" s="2123"/>
      <c r="L5" s="2123"/>
      <c r="M5" s="2123"/>
      <c r="N5" s="2123"/>
      <c r="O5" s="2123"/>
      <c r="P5" s="2123"/>
      <c r="Q5" s="2123"/>
      <c r="R5" s="2123"/>
      <c r="S5" s="2123"/>
      <c r="T5" s="631"/>
      <c r="U5" s="2123"/>
      <c r="V5" s="2123"/>
      <c r="W5" s="2123"/>
      <c r="X5" s="2123"/>
      <c r="Y5" s="2123"/>
      <c r="Z5" s="2123"/>
      <c r="AA5" s="2123"/>
      <c r="AB5" s="2123"/>
      <c r="AC5" s="2123"/>
      <c r="AD5" s="2123"/>
      <c r="AE5" s="2123"/>
      <c r="AF5" s="2123"/>
      <c r="AG5" s="2123"/>
      <c r="AH5" s="2123"/>
      <c r="AI5" s="2123"/>
      <c r="AJ5" s="2123"/>
      <c r="AK5" s="2123"/>
      <c r="AL5" s="2123"/>
      <c r="AM5" s="2123"/>
      <c r="AN5" s="2123"/>
      <c r="AO5" s="2123"/>
      <c r="AP5" s="227"/>
    </row>
    <row r="6" spans="1:42" ht="32.25" customHeight="1">
      <c r="A6" s="2125" t="s">
        <v>352</v>
      </c>
      <c r="B6" s="2082"/>
      <c r="C6" s="2082"/>
      <c r="D6" s="2082"/>
      <c r="E6" s="2082"/>
      <c r="F6" s="2082"/>
      <c r="G6" s="2082"/>
      <c r="H6" s="2082"/>
      <c r="I6" s="2082"/>
      <c r="J6" s="2082"/>
      <c r="K6" s="2082"/>
      <c r="L6" s="2082"/>
      <c r="M6" s="2082"/>
      <c r="N6" s="2082"/>
      <c r="O6" s="2082"/>
      <c r="P6" s="2082"/>
      <c r="Q6" s="2082"/>
      <c r="R6" s="2082"/>
      <c r="S6" s="2082"/>
      <c r="T6" s="2082"/>
      <c r="U6" s="2082"/>
      <c r="V6" s="2082"/>
      <c r="W6" s="2082"/>
      <c r="X6" s="2082"/>
      <c r="Y6" s="2082"/>
      <c r="Z6" s="2082"/>
      <c r="AA6" s="2082"/>
      <c r="AB6" s="2082"/>
      <c r="AC6" s="2082"/>
      <c r="AD6" s="2082"/>
      <c r="AE6" s="2082"/>
      <c r="AF6" s="2082"/>
      <c r="AG6" s="2082"/>
      <c r="AH6" s="2082"/>
      <c r="AI6" s="2082"/>
      <c r="AJ6" s="2082"/>
      <c r="AK6" s="2082"/>
      <c r="AL6" s="2082"/>
      <c r="AM6" s="2082"/>
      <c r="AN6" s="2082"/>
      <c r="AO6" s="2126"/>
      <c r="AP6" s="49"/>
    </row>
    <row r="7" spans="1:42" ht="25.5" customHeight="1">
      <c r="A7" s="643" t="s">
        <v>1020</v>
      </c>
      <c r="B7" s="49"/>
      <c r="C7" s="49"/>
      <c r="D7" s="49"/>
      <c r="E7" s="49"/>
      <c r="F7" s="628"/>
      <c r="G7" s="49"/>
      <c r="H7" s="2114"/>
      <c r="I7" s="2114"/>
      <c r="J7" s="2114"/>
      <c r="K7" s="2114"/>
      <c r="L7" s="2114"/>
      <c r="M7" s="2114"/>
      <c r="N7" s="2114"/>
      <c r="O7" s="2114"/>
      <c r="P7" s="2114"/>
      <c r="Q7" s="2114"/>
      <c r="R7" s="2114"/>
      <c r="S7" s="2114"/>
      <c r="T7" s="630"/>
      <c r="U7" s="2114"/>
      <c r="V7" s="2114"/>
      <c r="W7" s="2114"/>
      <c r="X7" s="2114"/>
      <c r="Y7" s="2114"/>
      <c r="Z7" s="2114"/>
      <c r="AA7" s="2114"/>
      <c r="AB7" s="2114"/>
      <c r="AC7" s="2114"/>
      <c r="AD7" s="2114"/>
      <c r="AE7" s="2114"/>
      <c r="AF7" s="2114"/>
      <c r="AG7" s="2114"/>
      <c r="AH7" s="2114"/>
      <c r="AI7" s="2114"/>
      <c r="AJ7" s="2114"/>
      <c r="AK7" s="2114"/>
      <c r="AL7" s="2114"/>
      <c r="AM7" s="2114"/>
      <c r="AN7" s="2114"/>
      <c r="AO7" s="2127"/>
      <c r="AP7" s="629"/>
    </row>
    <row r="8" spans="1:42" ht="33" customHeight="1">
      <c r="A8" s="791" t="s">
        <v>1021</v>
      </c>
      <c r="B8" s="1264" t="s">
        <v>1022</v>
      </c>
      <c r="C8" s="1264"/>
      <c r="D8" s="1264"/>
      <c r="E8" s="1264"/>
      <c r="F8" s="1264"/>
      <c r="G8" s="1264"/>
      <c r="H8" s="1264"/>
      <c r="I8" s="1264"/>
      <c r="J8" s="1264"/>
      <c r="K8" s="1264"/>
      <c r="L8" s="1264"/>
      <c r="M8" s="1264"/>
      <c r="N8" s="1264"/>
      <c r="O8" s="1264"/>
      <c r="P8" s="1264"/>
      <c r="Q8" s="1264"/>
      <c r="R8" s="1264"/>
      <c r="S8" s="1264"/>
      <c r="T8" s="1264"/>
      <c r="U8" s="1264"/>
      <c r="V8" s="1264"/>
      <c r="W8" s="1264"/>
      <c r="X8" s="1264"/>
      <c r="Y8" s="1264"/>
      <c r="Z8" s="1264"/>
      <c r="AA8" s="1264"/>
      <c r="AB8" s="1264"/>
      <c r="AC8" s="1264"/>
      <c r="AD8" s="1264"/>
      <c r="AE8" s="1264"/>
      <c r="AF8" s="1264"/>
      <c r="AG8" s="1264"/>
      <c r="AH8" s="1264"/>
      <c r="AI8" s="1264"/>
      <c r="AJ8" s="1264"/>
      <c r="AK8" s="1264"/>
      <c r="AL8" s="1264"/>
      <c r="AM8" s="1264"/>
      <c r="AN8" s="1264"/>
      <c r="AO8" s="2124"/>
      <c r="AP8" s="629"/>
    </row>
    <row r="9" spans="1:42" ht="30" customHeight="1">
      <c r="A9" s="2117" t="s">
        <v>1023</v>
      </c>
      <c r="B9" s="2118"/>
      <c r="C9" s="2119" t="s">
        <v>1378</v>
      </c>
      <c r="D9" s="2119"/>
      <c r="E9" s="2119"/>
      <c r="F9" s="2119"/>
      <c r="G9" s="2119"/>
      <c r="H9" s="221"/>
      <c r="I9" s="221"/>
      <c r="J9" s="221"/>
      <c r="K9" s="221"/>
      <c r="L9" s="221"/>
      <c r="M9" s="221"/>
      <c r="N9" s="221"/>
      <c r="O9" s="221"/>
      <c r="P9" s="221"/>
      <c r="Q9" s="221"/>
      <c r="R9" s="221"/>
      <c r="S9" s="221"/>
      <c r="T9" s="221"/>
      <c r="U9" s="221"/>
      <c r="V9" s="221"/>
      <c r="W9" s="221"/>
      <c r="X9" s="221"/>
      <c r="Y9" s="221"/>
      <c r="Z9" s="221"/>
      <c r="AA9" s="221"/>
      <c r="AB9" s="221"/>
      <c r="AC9" s="221"/>
      <c r="AD9" s="221"/>
      <c r="AE9" s="221"/>
      <c r="AF9" s="221"/>
      <c r="AG9" s="221"/>
      <c r="AH9" s="221"/>
      <c r="AI9" s="221"/>
      <c r="AJ9" s="221"/>
      <c r="AK9" s="221"/>
      <c r="AL9" s="221"/>
      <c r="AM9" s="221"/>
      <c r="AN9" s="221"/>
      <c r="AO9" s="649"/>
      <c r="AP9" s="221"/>
    </row>
    <row r="10" spans="1:42" ht="59.25" customHeight="1">
      <c r="A10" s="2131" t="s">
        <v>1130</v>
      </c>
      <c r="B10" s="2132"/>
      <c r="C10" s="2132"/>
      <c r="D10" s="2132"/>
      <c r="E10" s="2132"/>
      <c r="F10" s="2132"/>
      <c r="G10" s="2132"/>
      <c r="H10" s="2132"/>
      <c r="I10" s="2132"/>
      <c r="J10" s="2132"/>
      <c r="K10" s="2132"/>
      <c r="L10" s="2132"/>
      <c r="M10" s="2132"/>
      <c r="N10" s="2132"/>
      <c r="O10" s="2132"/>
      <c r="P10" s="2132"/>
      <c r="Q10" s="2132"/>
      <c r="R10" s="2132"/>
      <c r="S10" s="2132"/>
      <c r="T10" s="2132"/>
      <c r="U10" s="2132"/>
      <c r="V10" s="2132"/>
      <c r="W10" s="2132"/>
      <c r="X10" s="2132"/>
      <c r="Y10" s="2132"/>
      <c r="Z10" s="2132"/>
      <c r="AA10" s="2132"/>
      <c r="AB10" s="2132"/>
      <c r="AC10" s="2132"/>
      <c r="AD10" s="2132"/>
      <c r="AE10" s="2132"/>
      <c r="AF10" s="2132"/>
      <c r="AG10" s="2132"/>
      <c r="AH10" s="2132"/>
      <c r="AI10" s="2132"/>
      <c r="AJ10" s="2132"/>
      <c r="AK10" s="2132"/>
      <c r="AL10" s="2132"/>
      <c r="AM10" s="2132"/>
      <c r="AN10" s="2132"/>
      <c r="AO10" s="2133"/>
      <c r="AP10" s="629"/>
    </row>
    <row r="11" spans="1:42" ht="94.5" customHeight="1">
      <c r="A11" s="2131" t="s">
        <v>1247</v>
      </c>
      <c r="B11" s="2132"/>
      <c r="C11" s="2132"/>
      <c r="D11" s="2132"/>
      <c r="E11" s="2132"/>
      <c r="F11" s="2132"/>
      <c r="G11" s="2132"/>
      <c r="H11" s="2132"/>
      <c r="I11" s="2132"/>
      <c r="J11" s="2132"/>
      <c r="K11" s="2132"/>
      <c r="L11" s="2132"/>
      <c r="M11" s="2132"/>
      <c r="N11" s="2132"/>
      <c r="O11" s="2132"/>
      <c r="P11" s="2132"/>
      <c r="Q11" s="2132"/>
      <c r="R11" s="2132"/>
      <c r="S11" s="2132"/>
      <c r="T11" s="2132"/>
      <c r="U11" s="2132"/>
      <c r="V11" s="2132"/>
      <c r="W11" s="2132"/>
      <c r="X11" s="2132"/>
      <c r="Y11" s="2132"/>
      <c r="Z11" s="2132"/>
      <c r="AA11" s="2132"/>
      <c r="AB11" s="2132"/>
      <c r="AC11" s="2132"/>
      <c r="AD11" s="2132"/>
      <c r="AE11" s="2132"/>
      <c r="AF11" s="2132"/>
      <c r="AG11" s="2132"/>
      <c r="AH11" s="2132"/>
      <c r="AI11" s="2132"/>
      <c r="AJ11" s="2132"/>
      <c r="AK11" s="2132"/>
      <c r="AL11" s="2132"/>
      <c r="AM11" s="2132"/>
      <c r="AN11" s="2132"/>
      <c r="AO11" s="2133"/>
      <c r="AP11" s="629"/>
    </row>
    <row r="12" spans="1:42" ht="59.25" customHeight="1">
      <c r="A12" s="2128" t="s">
        <v>1257</v>
      </c>
      <c r="B12" s="2129"/>
      <c r="C12" s="2129"/>
      <c r="D12" s="2129"/>
      <c r="E12" s="2129"/>
      <c r="F12" s="2129"/>
      <c r="G12" s="2129"/>
      <c r="H12" s="2129"/>
      <c r="I12" s="2129"/>
      <c r="J12" s="2129"/>
      <c r="K12" s="2129"/>
      <c r="L12" s="2129"/>
      <c r="M12" s="2129"/>
      <c r="N12" s="2129"/>
      <c r="O12" s="2129"/>
      <c r="P12" s="2129"/>
      <c r="Q12" s="2129"/>
      <c r="R12" s="2129"/>
      <c r="S12" s="2129"/>
      <c r="T12" s="2129"/>
      <c r="U12" s="2129"/>
      <c r="V12" s="2129"/>
      <c r="W12" s="2129"/>
      <c r="X12" s="2129"/>
      <c r="Y12" s="2129"/>
      <c r="Z12" s="2129"/>
      <c r="AA12" s="2129"/>
      <c r="AB12" s="2129"/>
      <c r="AC12" s="2129"/>
      <c r="AD12" s="2129"/>
      <c r="AE12" s="2129"/>
      <c r="AF12" s="2129"/>
      <c r="AG12" s="2129"/>
      <c r="AH12" s="2129"/>
      <c r="AI12" s="2129"/>
      <c r="AJ12" s="2129"/>
      <c r="AK12" s="2129"/>
      <c r="AL12" s="2129"/>
      <c r="AM12" s="2129"/>
      <c r="AN12" s="669"/>
      <c r="AO12" s="670"/>
      <c r="AP12" s="629"/>
    </row>
    <row r="13" spans="1:42" ht="33" customHeight="1">
      <c r="A13" s="791" t="s">
        <v>1021</v>
      </c>
      <c r="B13" s="2132" t="s">
        <v>1132</v>
      </c>
      <c r="C13" s="2134"/>
      <c r="D13" s="2134"/>
      <c r="E13" s="2134"/>
      <c r="F13" s="2134"/>
      <c r="G13" s="2134"/>
      <c r="H13" s="2134"/>
      <c r="I13" s="2134"/>
      <c r="J13" s="2134"/>
      <c r="K13" s="2134"/>
      <c r="L13" s="2134"/>
      <c r="M13" s="2134"/>
      <c r="N13" s="2134"/>
      <c r="O13" s="2134"/>
      <c r="P13" s="2134"/>
      <c r="Q13" s="2134"/>
      <c r="R13" s="2134"/>
      <c r="S13" s="2134"/>
      <c r="T13" s="2134"/>
      <c r="U13" s="2134"/>
      <c r="V13" s="2134"/>
      <c r="W13" s="2134"/>
      <c r="X13" s="2134"/>
      <c r="Y13" s="2134"/>
      <c r="Z13" s="2134"/>
      <c r="AA13" s="2134"/>
      <c r="AB13" s="2134"/>
      <c r="AC13" s="2134"/>
      <c r="AD13" s="2134"/>
      <c r="AE13" s="2134"/>
      <c r="AF13" s="2134"/>
      <c r="AG13" s="2134"/>
      <c r="AH13" s="2134"/>
      <c r="AI13" s="2134"/>
      <c r="AJ13" s="2134"/>
      <c r="AK13" s="2134"/>
      <c r="AL13" s="2134"/>
      <c r="AM13" s="2134"/>
      <c r="AN13" s="2134"/>
      <c r="AO13" s="2135"/>
      <c r="AP13" s="629"/>
    </row>
    <row r="14" spans="1:42" ht="60" customHeight="1">
      <c r="A14" s="2131" t="s">
        <v>1196</v>
      </c>
      <c r="B14" s="2134"/>
      <c r="C14" s="2134"/>
      <c r="D14" s="2134"/>
      <c r="E14" s="2134"/>
      <c r="F14" s="2134"/>
      <c r="G14" s="2134"/>
      <c r="H14" s="2134"/>
      <c r="I14" s="2134"/>
      <c r="J14" s="2134"/>
      <c r="K14" s="2134"/>
      <c r="L14" s="2134"/>
      <c r="M14" s="2134"/>
      <c r="N14" s="2134"/>
      <c r="O14" s="2134"/>
      <c r="P14" s="2134"/>
      <c r="Q14" s="2134"/>
      <c r="R14" s="2134"/>
      <c r="S14" s="2134"/>
      <c r="T14" s="2134"/>
      <c r="U14" s="2134"/>
      <c r="V14" s="2134"/>
      <c r="W14" s="2134"/>
      <c r="X14" s="2134"/>
      <c r="Y14" s="2134"/>
      <c r="Z14" s="2134"/>
      <c r="AA14" s="2134"/>
      <c r="AB14" s="2134"/>
      <c r="AC14" s="2134"/>
      <c r="AD14" s="2134"/>
      <c r="AE14" s="2134"/>
      <c r="AF14" s="2134"/>
      <c r="AG14" s="2134"/>
      <c r="AH14" s="2134"/>
      <c r="AI14" s="2134"/>
      <c r="AJ14" s="2134"/>
      <c r="AK14" s="2134"/>
      <c r="AL14" s="2134"/>
      <c r="AM14" s="2134"/>
      <c r="AN14" s="2134"/>
      <c r="AO14" s="2135"/>
      <c r="AP14" s="629"/>
    </row>
    <row r="15" spans="1:42" ht="30" customHeight="1">
      <c r="A15" s="643" t="s">
        <v>1025</v>
      </c>
      <c r="B15" s="667"/>
      <c r="C15" s="668"/>
      <c r="D15" s="668"/>
      <c r="E15" s="668"/>
      <c r="F15" s="668"/>
      <c r="G15" s="668"/>
      <c r="H15" s="2114"/>
      <c r="I15" s="2114"/>
      <c r="J15" s="2114"/>
      <c r="K15" s="2114"/>
      <c r="L15" s="2114"/>
      <c r="M15" s="2114"/>
      <c r="N15" s="2114"/>
      <c r="O15" s="2114"/>
      <c r="P15" s="2114"/>
      <c r="Q15" s="2114"/>
      <c r="R15" s="2114"/>
      <c r="S15" s="2114"/>
      <c r="T15" s="630"/>
      <c r="U15" s="2114"/>
      <c r="V15" s="2114"/>
      <c r="W15" s="2114"/>
      <c r="X15" s="2114"/>
      <c r="Y15" s="2114"/>
      <c r="Z15" s="2114"/>
      <c r="AA15" s="2114"/>
      <c r="AB15" s="2114"/>
      <c r="AC15" s="2114"/>
      <c r="AD15" s="2114"/>
      <c r="AE15" s="2114"/>
      <c r="AF15" s="2114"/>
      <c r="AG15" s="2114"/>
      <c r="AH15" s="2114"/>
      <c r="AI15" s="2114"/>
      <c r="AJ15" s="2114"/>
      <c r="AK15" s="2114"/>
      <c r="AL15" s="2114"/>
      <c r="AM15" s="2114"/>
      <c r="AN15" s="2114"/>
      <c r="AO15" s="2127"/>
      <c r="AP15" s="629"/>
    </row>
    <row r="16" spans="1:42" ht="33" customHeight="1">
      <c r="A16" s="791" t="s">
        <v>1021</v>
      </c>
      <c r="B16" s="1264" t="s">
        <v>1026</v>
      </c>
      <c r="C16" s="1264"/>
      <c r="D16" s="1264"/>
      <c r="E16" s="1264"/>
      <c r="F16" s="1264"/>
      <c r="G16" s="1264"/>
      <c r="H16" s="1264"/>
      <c r="I16" s="1264"/>
      <c r="J16" s="1264"/>
      <c r="K16" s="1264"/>
      <c r="L16" s="1264"/>
      <c r="M16" s="1264"/>
      <c r="N16" s="1264"/>
      <c r="O16" s="1264"/>
      <c r="P16" s="1264"/>
      <c r="Q16" s="1264"/>
      <c r="R16" s="1264"/>
      <c r="S16" s="1264"/>
      <c r="T16" s="1264"/>
      <c r="U16" s="1264"/>
      <c r="V16" s="1264"/>
      <c r="W16" s="1264"/>
      <c r="X16" s="1264"/>
      <c r="Y16" s="1264"/>
      <c r="Z16" s="1264"/>
      <c r="AA16" s="1264"/>
      <c r="AB16" s="1264"/>
      <c r="AC16" s="1264"/>
      <c r="AD16" s="1264"/>
      <c r="AE16" s="1264"/>
      <c r="AF16" s="1264"/>
      <c r="AG16" s="1264"/>
      <c r="AH16" s="1264"/>
      <c r="AI16" s="1264"/>
      <c r="AJ16" s="1264"/>
      <c r="AK16" s="1264"/>
      <c r="AL16" s="1264"/>
      <c r="AM16" s="1264"/>
      <c r="AN16" s="1264"/>
      <c r="AO16" s="2124"/>
      <c r="AP16" s="629"/>
    </row>
    <row r="17" spans="1:46" ht="45" customHeight="1">
      <c r="A17" s="2128" t="s">
        <v>1231</v>
      </c>
      <c r="B17" s="2129"/>
      <c r="C17" s="2129"/>
      <c r="D17" s="2129"/>
      <c r="E17" s="2129"/>
      <c r="F17" s="2129"/>
      <c r="G17" s="2129"/>
      <c r="H17" s="2129"/>
      <c r="I17" s="2129"/>
      <c r="J17" s="2129"/>
      <c r="K17" s="2129"/>
      <c r="L17" s="2129"/>
      <c r="M17" s="2129"/>
      <c r="N17" s="2129"/>
      <c r="O17" s="2129"/>
      <c r="P17" s="2129"/>
      <c r="Q17" s="2129"/>
      <c r="R17" s="2129"/>
      <c r="S17" s="2129"/>
      <c r="T17" s="2129"/>
      <c r="U17" s="2129"/>
      <c r="V17" s="2129"/>
      <c r="W17" s="2129"/>
      <c r="X17" s="2129"/>
      <c r="Y17" s="2129"/>
      <c r="Z17" s="2129"/>
      <c r="AA17" s="2129"/>
      <c r="AB17" s="2129"/>
      <c r="AC17" s="2129"/>
      <c r="AD17" s="2129"/>
      <c r="AE17" s="2129"/>
      <c r="AF17" s="2129"/>
      <c r="AG17" s="2129"/>
      <c r="AH17" s="2129"/>
      <c r="AI17" s="2129"/>
      <c r="AJ17" s="2129"/>
      <c r="AK17" s="2129"/>
      <c r="AL17" s="2129"/>
      <c r="AM17" s="2129"/>
      <c r="AN17" s="2129"/>
      <c r="AO17" s="2130"/>
      <c r="AP17" s="629"/>
    </row>
    <row r="18" spans="1:46" ht="45" customHeight="1">
      <c r="A18" s="2117" t="s">
        <v>1027</v>
      </c>
      <c r="B18" s="2118"/>
      <c r="C18" s="2119" t="s">
        <v>1357</v>
      </c>
      <c r="D18" s="2119"/>
      <c r="E18" s="2119"/>
      <c r="F18" s="2119"/>
      <c r="G18" s="2119"/>
      <c r="H18" s="2120" t="s">
        <v>721</v>
      </c>
      <c r="I18" s="2120"/>
      <c r="J18" s="2120"/>
      <c r="K18" s="2120"/>
      <c r="L18" s="2120"/>
      <c r="M18" s="2120"/>
      <c r="N18" s="2120"/>
      <c r="O18" s="2120"/>
      <c r="P18" s="2120"/>
      <c r="Q18" s="2120"/>
      <c r="R18" s="2120"/>
      <c r="S18" s="2120"/>
      <c r="T18" s="2120"/>
      <c r="U18" s="2120"/>
      <c r="V18" s="629" t="s">
        <v>1024</v>
      </c>
      <c r="W18" s="2121" t="s">
        <v>1379</v>
      </c>
      <c r="X18" s="2121"/>
      <c r="Y18" s="2121"/>
      <c r="Z18" s="2121"/>
      <c r="AA18" s="2121"/>
      <c r="AB18" s="2121"/>
      <c r="AC18" s="2121"/>
      <c r="AD18" s="2121"/>
      <c r="AE18" s="2121"/>
      <c r="AF18" s="2121"/>
      <c r="AG18" s="2121"/>
      <c r="AH18" s="2121"/>
      <c r="AI18" s="2121"/>
      <c r="AJ18" s="2121"/>
      <c r="AK18" s="2121"/>
      <c r="AL18" s="2121"/>
      <c r="AM18" s="2121"/>
      <c r="AN18" s="2121"/>
      <c r="AO18" s="2122"/>
      <c r="AP18" s="629"/>
    </row>
    <row r="19" spans="1:46" ht="45" customHeight="1">
      <c r="A19" s="2117" t="s">
        <v>1027</v>
      </c>
      <c r="B19" s="2118"/>
      <c r="C19" s="2119" t="s">
        <v>1348</v>
      </c>
      <c r="D19" s="2119"/>
      <c r="E19" s="2119"/>
      <c r="F19" s="2119"/>
      <c r="G19" s="2119"/>
      <c r="H19" s="2120" t="s">
        <v>721</v>
      </c>
      <c r="I19" s="2120"/>
      <c r="J19" s="2120"/>
      <c r="K19" s="2120"/>
      <c r="L19" s="2120"/>
      <c r="M19" s="2120"/>
      <c r="N19" s="2120"/>
      <c r="O19" s="2120"/>
      <c r="P19" s="2120"/>
      <c r="Q19" s="2120"/>
      <c r="R19" s="2120"/>
      <c r="S19" s="2120"/>
      <c r="T19" s="2120"/>
      <c r="U19" s="2120"/>
      <c r="V19" s="629" t="s">
        <v>1024</v>
      </c>
      <c r="W19" s="2121" t="s">
        <v>1454</v>
      </c>
      <c r="X19" s="2121"/>
      <c r="Y19" s="2121"/>
      <c r="Z19" s="2121"/>
      <c r="AA19" s="2121"/>
      <c r="AB19" s="2121"/>
      <c r="AC19" s="2121"/>
      <c r="AD19" s="2121"/>
      <c r="AE19" s="2121"/>
      <c r="AF19" s="2121"/>
      <c r="AG19" s="2121"/>
      <c r="AH19" s="2121"/>
      <c r="AI19" s="2121"/>
      <c r="AJ19" s="2121"/>
      <c r="AK19" s="2121"/>
      <c r="AL19" s="2121"/>
      <c r="AM19" s="2121"/>
      <c r="AN19" s="2121"/>
      <c r="AO19" s="2122"/>
      <c r="AP19" s="629"/>
    </row>
    <row r="20" spans="1:46" ht="45" customHeight="1">
      <c r="A20" s="2117" t="s">
        <v>1027</v>
      </c>
      <c r="B20" s="2118"/>
      <c r="C20" s="2119" t="s">
        <v>1380</v>
      </c>
      <c r="D20" s="2119"/>
      <c r="E20" s="2119"/>
      <c r="F20" s="2119"/>
      <c r="G20" s="2119"/>
      <c r="H20" s="2120" t="s">
        <v>721</v>
      </c>
      <c r="I20" s="2120"/>
      <c r="J20" s="2120"/>
      <c r="K20" s="2120"/>
      <c r="L20" s="2120"/>
      <c r="M20" s="2120"/>
      <c r="N20" s="2120"/>
      <c r="O20" s="2120"/>
      <c r="P20" s="2120"/>
      <c r="Q20" s="2120"/>
      <c r="R20" s="2120"/>
      <c r="S20" s="2120"/>
      <c r="T20" s="2120"/>
      <c r="U20" s="2120"/>
      <c r="V20" s="629" t="s">
        <v>1024</v>
      </c>
      <c r="W20" s="2121" t="s">
        <v>1381</v>
      </c>
      <c r="X20" s="2121"/>
      <c r="Y20" s="2121"/>
      <c r="Z20" s="2121"/>
      <c r="AA20" s="2121"/>
      <c r="AB20" s="2121"/>
      <c r="AC20" s="2121"/>
      <c r="AD20" s="2121"/>
      <c r="AE20" s="2121"/>
      <c r="AF20" s="2121"/>
      <c r="AG20" s="2121"/>
      <c r="AH20" s="2121"/>
      <c r="AI20" s="2121"/>
      <c r="AJ20" s="2121"/>
      <c r="AK20" s="2121"/>
      <c r="AL20" s="2121"/>
      <c r="AM20" s="2121"/>
      <c r="AN20" s="2121"/>
      <c r="AO20" s="2122"/>
      <c r="AP20" s="629"/>
    </row>
    <row r="21" spans="1:46" ht="45" customHeight="1">
      <c r="A21" s="2117" t="s">
        <v>1027</v>
      </c>
      <c r="B21" s="2118"/>
      <c r="C21" s="2119" t="s">
        <v>1355</v>
      </c>
      <c r="D21" s="2119"/>
      <c r="E21" s="2119"/>
      <c r="F21" s="2119"/>
      <c r="G21" s="2119"/>
      <c r="H21" s="2120" t="s">
        <v>721</v>
      </c>
      <c r="I21" s="2120"/>
      <c r="J21" s="2120"/>
      <c r="K21" s="2120"/>
      <c r="L21" s="2120"/>
      <c r="M21" s="2120"/>
      <c r="N21" s="2120"/>
      <c r="O21" s="2120"/>
      <c r="P21" s="2120"/>
      <c r="Q21" s="2120"/>
      <c r="R21" s="2120"/>
      <c r="S21" s="2120"/>
      <c r="T21" s="2120"/>
      <c r="U21" s="2120"/>
      <c r="V21" s="629" t="s">
        <v>1024</v>
      </c>
      <c r="W21" s="2121" t="s">
        <v>1382</v>
      </c>
      <c r="X21" s="2121"/>
      <c r="Y21" s="2121"/>
      <c r="Z21" s="2121"/>
      <c r="AA21" s="2121"/>
      <c r="AB21" s="2121"/>
      <c r="AC21" s="2121"/>
      <c r="AD21" s="2121"/>
      <c r="AE21" s="2121"/>
      <c r="AF21" s="2121"/>
      <c r="AG21" s="2121"/>
      <c r="AH21" s="2121"/>
      <c r="AI21" s="2121"/>
      <c r="AJ21" s="2121"/>
      <c r="AK21" s="2121"/>
      <c r="AL21" s="2121"/>
      <c r="AM21" s="2121"/>
      <c r="AN21" s="2121"/>
      <c r="AO21" s="2122"/>
      <c r="AP21" s="629"/>
    </row>
    <row r="22" spans="1:46" ht="45" customHeight="1">
      <c r="A22" s="2117" t="s">
        <v>1027</v>
      </c>
      <c r="B22" s="2118"/>
      <c r="C22" s="2119" t="s">
        <v>1383</v>
      </c>
      <c r="D22" s="2119"/>
      <c r="E22" s="2119"/>
      <c r="F22" s="2119"/>
      <c r="G22" s="2119"/>
      <c r="H22" s="2120" t="s">
        <v>721</v>
      </c>
      <c r="I22" s="2120"/>
      <c r="J22" s="2120"/>
      <c r="K22" s="2120"/>
      <c r="L22" s="2120"/>
      <c r="M22" s="2120"/>
      <c r="N22" s="2120"/>
      <c r="O22" s="2120"/>
      <c r="P22" s="2120"/>
      <c r="Q22" s="2120"/>
      <c r="R22" s="2120"/>
      <c r="S22" s="2120"/>
      <c r="T22" s="2120"/>
      <c r="U22" s="2120"/>
      <c r="V22" s="629" t="s">
        <v>1024</v>
      </c>
      <c r="W22" s="2121" t="s">
        <v>1384</v>
      </c>
      <c r="X22" s="2121"/>
      <c r="Y22" s="2121"/>
      <c r="Z22" s="2121"/>
      <c r="AA22" s="2121"/>
      <c r="AB22" s="2121"/>
      <c r="AC22" s="2121"/>
      <c r="AD22" s="2121"/>
      <c r="AE22" s="2121"/>
      <c r="AF22" s="2121"/>
      <c r="AG22" s="2121"/>
      <c r="AH22" s="2121"/>
      <c r="AI22" s="2121"/>
      <c r="AJ22" s="2121"/>
      <c r="AK22" s="2121"/>
      <c r="AL22" s="2121"/>
      <c r="AM22" s="2121"/>
      <c r="AN22" s="2121"/>
      <c r="AO22" s="2122"/>
      <c r="AP22" s="629"/>
    </row>
    <row r="23" spans="1:46" s="228" customFormat="1" ht="27" customHeight="1">
      <c r="A23" s="2131" t="s">
        <v>1131</v>
      </c>
      <c r="B23" s="2132"/>
      <c r="C23" s="2132"/>
      <c r="D23" s="2132"/>
      <c r="E23" s="2132"/>
      <c r="F23" s="2132"/>
      <c r="G23" s="2132"/>
      <c r="H23" s="2132"/>
      <c r="I23" s="2132"/>
      <c r="J23" s="2132"/>
      <c r="K23" s="2132"/>
      <c r="L23" s="2132"/>
      <c r="M23" s="2132"/>
      <c r="N23" s="2132"/>
      <c r="O23" s="2132"/>
      <c r="P23" s="2132"/>
      <c r="Q23" s="2132"/>
      <c r="R23" s="2132"/>
      <c r="S23" s="2132"/>
      <c r="T23" s="2132"/>
      <c r="U23" s="2132"/>
      <c r="V23" s="2132"/>
      <c r="W23" s="2132"/>
      <c r="X23" s="2132"/>
      <c r="Y23" s="2132"/>
      <c r="Z23" s="2132"/>
      <c r="AA23" s="2132"/>
      <c r="AB23" s="2132"/>
      <c r="AC23" s="2132"/>
      <c r="AD23" s="2132"/>
      <c r="AE23" s="2132"/>
      <c r="AF23" s="2132"/>
      <c r="AG23" s="2132"/>
      <c r="AH23" s="2132"/>
      <c r="AI23" s="2132"/>
      <c r="AJ23" s="2132"/>
      <c r="AK23" s="2132"/>
      <c r="AL23" s="2132"/>
      <c r="AM23" s="2132"/>
      <c r="AN23" s="2132"/>
      <c r="AO23" s="2133"/>
      <c r="AP23" s="629"/>
    </row>
    <row r="24" spans="1:46" s="228" customFormat="1" ht="30" customHeight="1">
      <c r="A24" s="2131" t="s">
        <v>1133</v>
      </c>
      <c r="B24" s="2132"/>
      <c r="C24" s="2132"/>
      <c r="D24" s="2132"/>
      <c r="E24" s="2132"/>
      <c r="F24" s="2132"/>
      <c r="G24" s="2132"/>
      <c r="H24" s="2132"/>
      <c r="I24" s="2132"/>
      <c r="J24" s="2132"/>
      <c r="K24" s="2132"/>
      <c r="L24" s="2132"/>
      <c r="M24" s="2132"/>
      <c r="N24" s="2132"/>
      <c r="O24" s="2132"/>
      <c r="P24" s="2132"/>
      <c r="Q24" s="2132"/>
      <c r="R24" s="2132"/>
      <c r="S24" s="2132"/>
      <c r="T24" s="2132"/>
      <c r="U24" s="2132"/>
      <c r="V24" s="2132"/>
      <c r="W24" s="2132"/>
      <c r="X24" s="2132"/>
      <c r="Y24" s="2132"/>
      <c r="Z24" s="2132"/>
      <c r="AA24" s="2132"/>
      <c r="AB24" s="2132"/>
      <c r="AC24" s="2132"/>
      <c r="AD24" s="2132"/>
      <c r="AE24" s="2132"/>
      <c r="AF24" s="2132"/>
      <c r="AG24" s="2132"/>
      <c r="AH24" s="2132"/>
      <c r="AI24" s="2132"/>
      <c r="AJ24" s="2132"/>
      <c r="AK24" s="2132"/>
      <c r="AL24" s="2132"/>
      <c r="AM24" s="2132"/>
      <c r="AN24" s="2132"/>
      <c r="AO24" s="2133"/>
      <c r="AP24" s="629"/>
    </row>
    <row r="25" spans="1:46" ht="33" customHeight="1">
      <c r="A25" s="791" t="s">
        <v>1021</v>
      </c>
      <c r="B25" s="2132" t="s">
        <v>1028</v>
      </c>
      <c r="C25" s="2132"/>
      <c r="D25" s="2132"/>
      <c r="E25" s="2132"/>
      <c r="F25" s="2132"/>
      <c r="G25" s="2132"/>
      <c r="H25" s="2132"/>
      <c r="I25" s="2132"/>
      <c r="J25" s="2132"/>
      <c r="K25" s="2132"/>
      <c r="L25" s="2132"/>
      <c r="M25" s="2132"/>
      <c r="N25" s="2132"/>
      <c r="O25" s="2132"/>
      <c r="P25" s="2132"/>
      <c r="Q25" s="2132"/>
      <c r="R25" s="2132"/>
      <c r="S25" s="2132"/>
      <c r="T25" s="2132"/>
      <c r="U25" s="2132"/>
      <c r="V25" s="2132"/>
      <c r="W25" s="2132"/>
      <c r="X25" s="2132"/>
      <c r="Y25" s="2132"/>
      <c r="Z25" s="2132"/>
      <c r="AA25" s="2132"/>
      <c r="AB25" s="2132"/>
      <c r="AC25" s="2132"/>
      <c r="AD25" s="2132"/>
      <c r="AE25" s="2132"/>
      <c r="AF25" s="2132"/>
      <c r="AG25" s="2132"/>
      <c r="AH25" s="2132"/>
      <c r="AI25" s="2132"/>
      <c r="AJ25" s="2132"/>
      <c r="AK25" s="2132"/>
      <c r="AL25" s="2132"/>
      <c r="AM25" s="2132"/>
      <c r="AN25" s="2132"/>
      <c r="AO25" s="2133"/>
      <c r="AP25" s="229"/>
    </row>
    <row r="26" spans="1:46" ht="33" customHeight="1">
      <c r="A26" s="791" t="s">
        <v>1021</v>
      </c>
      <c r="B26" s="2132" t="s">
        <v>1029</v>
      </c>
      <c r="C26" s="2132"/>
      <c r="D26" s="2132"/>
      <c r="E26" s="2132"/>
      <c r="F26" s="2132"/>
      <c r="G26" s="2132"/>
      <c r="H26" s="2132"/>
      <c r="I26" s="2132"/>
      <c r="J26" s="2132"/>
      <c r="K26" s="2132"/>
      <c r="L26" s="2132"/>
      <c r="M26" s="2132"/>
      <c r="N26" s="2132"/>
      <c r="O26" s="2132"/>
      <c r="P26" s="2132"/>
      <c r="Q26" s="2132"/>
      <c r="R26" s="2132"/>
      <c r="S26" s="2132"/>
      <c r="T26" s="2132"/>
      <c r="U26" s="2132"/>
      <c r="V26" s="2132"/>
      <c r="W26" s="2132"/>
      <c r="X26" s="2132"/>
      <c r="Y26" s="2132"/>
      <c r="Z26" s="2132"/>
      <c r="AA26" s="2132"/>
      <c r="AB26" s="2132"/>
      <c r="AC26" s="2132"/>
      <c r="AD26" s="2132"/>
      <c r="AE26" s="2132"/>
      <c r="AF26" s="2132"/>
      <c r="AG26" s="2132"/>
      <c r="AH26" s="2132"/>
      <c r="AI26" s="2132"/>
      <c r="AJ26" s="2132"/>
      <c r="AK26" s="2132"/>
      <c r="AL26" s="2132"/>
      <c r="AM26" s="2132"/>
      <c r="AN26" s="2132"/>
      <c r="AO26" s="2133"/>
      <c r="AP26" s="229"/>
    </row>
    <row r="27" spans="1:46" ht="33" customHeight="1">
      <c r="A27" s="791" t="s">
        <v>1021</v>
      </c>
      <c r="B27" s="2132" t="s">
        <v>952</v>
      </c>
      <c r="C27" s="2132"/>
      <c r="D27" s="2132"/>
      <c r="E27" s="2132"/>
      <c r="F27" s="2132"/>
      <c r="G27" s="2132"/>
      <c r="H27" s="2132"/>
      <c r="I27" s="2132"/>
      <c r="J27" s="2132"/>
      <c r="K27" s="2132"/>
      <c r="L27" s="2132"/>
      <c r="M27" s="2132"/>
      <c r="N27" s="2132"/>
      <c r="O27" s="2132"/>
      <c r="P27" s="2132"/>
      <c r="Q27" s="2132"/>
      <c r="R27" s="2132"/>
      <c r="S27" s="2132"/>
      <c r="T27" s="2132"/>
      <c r="U27" s="2132"/>
      <c r="V27" s="2132"/>
      <c r="W27" s="2132"/>
      <c r="X27" s="2132"/>
      <c r="Y27" s="2132"/>
      <c r="Z27" s="2132"/>
      <c r="AA27" s="2132"/>
      <c r="AB27" s="2132"/>
      <c r="AC27" s="2132"/>
      <c r="AD27" s="2132"/>
      <c r="AE27" s="2132"/>
      <c r="AF27" s="2132"/>
      <c r="AG27" s="2132"/>
      <c r="AH27" s="2132"/>
      <c r="AI27" s="2132"/>
      <c r="AJ27" s="2132"/>
      <c r="AK27" s="2132"/>
      <c r="AL27" s="2132"/>
      <c r="AM27" s="2132"/>
      <c r="AN27" s="2132"/>
      <c r="AO27" s="2133"/>
      <c r="AP27" s="229"/>
    </row>
    <row r="28" spans="1:46" s="228" customFormat="1" ht="9.9499999999999993" customHeight="1">
      <c r="A28" s="230"/>
      <c r="B28" s="231"/>
      <c r="C28" s="231"/>
      <c r="D28" s="231"/>
      <c r="E28" s="231"/>
      <c r="F28" s="231"/>
      <c r="G28" s="231"/>
      <c r="H28" s="2136"/>
      <c r="I28" s="2136"/>
      <c r="J28" s="2136"/>
      <c r="K28" s="2136"/>
      <c r="L28" s="2136"/>
      <c r="M28" s="2136"/>
      <c r="N28" s="2136"/>
      <c r="O28" s="2136"/>
      <c r="P28" s="2136"/>
      <c r="Q28" s="2136"/>
      <c r="R28" s="2136"/>
      <c r="S28" s="2136"/>
      <c r="T28" s="2136"/>
      <c r="U28" s="2136"/>
      <c r="V28" s="2136"/>
      <c r="W28" s="2136"/>
      <c r="X28" s="2136"/>
      <c r="Y28" s="2136"/>
      <c r="Z28" s="2136"/>
      <c r="AA28" s="2136"/>
      <c r="AB28" s="2136"/>
      <c r="AC28" s="2136"/>
      <c r="AD28" s="2136"/>
      <c r="AE28" s="2136"/>
      <c r="AF28" s="2136"/>
      <c r="AG28" s="2136"/>
      <c r="AH28" s="2136"/>
      <c r="AI28" s="2136"/>
      <c r="AJ28" s="2136"/>
      <c r="AK28" s="2136"/>
      <c r="AL28" s="2118"/>
      <c r="AM28" s="2118"/>
      <c r="AN28" s="2118"/>
      <c r="AO28" s="2137"/>
      <c r="AP28" s="232"/>
    </row>
    <row r="29" spans="1:46" ht="30" customHeight="1">
      <c r="A29" s="233" t="s">
        <v>1030</v>
      </c>
      <c r="B29" s="2138" t="s">
        <v>1041</v>
      </c>
      <c r="C29" s="2138"/>
      <c r="D29" s="2138"/>
      <c r="E29" s="2138"/>
      <c r="F29" s="2138"/>
      <c r="G29" s="2138"/>
      <c r="H29" s="2139">
        <v>1</v>
      </c>
      <c r="I29" s="2140"/>
      <c r="J29" s="2141" t="s">
        <v>747</v>
      </c>
      <c r="K29" s="2141"/>
      <c r="L29" s="2142"/>
      <c r="M29" s="2139">
        <v>2</v>
      </c>
      <c r="N29" s="2140"/>
      <c r="O29" s="2141" t="s">
        <v>747</v>
      </c>
      <c r="P29" s="2141"/>
      <c r="Q29" s="2142"/>
      <c r="R29" s="2139">
        <v>3</v>
      </c>
      <c r="S29" s="2140"/>
      <c r="T29" s="2143" t="s">
        <v>747</v>
      </c>
      <c r="U29" s="2143"/>
      <c r="V29" s="2144"/>
      <c r="W29" s="2139">
        <v>4</v>
      </c>
      <c r="X29" s="2140"/>
      <c r="Y29" s="2143" t="s">
        <v>747</v>
      </c>
      <c r="Z29" s="2143"/>
      <c r="AA29" s="2144"/>
      <c r="AB29" s="2139">
        <v>5</v>
      </c>
      <c r="AC29" s="2140"/>
      <c r="AD29" s="2141" t="s">
        <v>747</v>
      </c>
      <c r="AE29" s="2141"/>
      <c r="AF29" s="2142"/>
      <c r="AG29" s="2139">
        <v>6</v>
      </c>
      <c r="AH29" s="2140"/>
      <c r="AI29" s="2141" t="s">
        <v>747</v>
      </c>
      <c r="AJ29" s="2141"/>
      <c r="AK29" s="2142"/>
      <c r="AL29" s="644"/>
      <c r="AO29" s="645"/>
      <c r="AP29" s="628"/>
      <c r="AQ29" s="234"/>
    </row>
    <row r="30" spans="1:46" ht="34.5" customHeight="1">
      <c r="A30" s="2145" t="s">
        <v>353</v>
      </c>
      <c r="B30" s="2148" t="s">
        <v>354</v>
      </c>
      <c r="C30" s="2148"/>
      <c r="D30" s="2148"/>
      <c r="E30" s="2148"/>
      <c r="F30" s="2148"/>
      <c r="G30" s="2148"/>
      <c r="H30" s="2149" t="s">
        <v>568</v>
      </c>
      <c r="I30" s="2150"/>
      <c r="J30" s="2150"/>
      <c r="K30" s="2150"/>
      <c r="L30" s="2151"/>
      <c r="M30" s="2149" t="s">
        <v>568</v>
      </c>
      <c r="N30" s="2150"/>
      <c r="O30" s="2150"/>
      <c r="P30" s="2150"/>
      <c r="Q30" s="2151"/>
      <c r="R30" s="2149" t="s">
        <v>568</v>
      </c>
      <c r="S30" s="2150"/>
      <c r="T30" s="2150"/>
      <c r="U30" s="2150"/>
      <c r="V30" s="2151"/>
      <c r="W30" s="2149"/>
      <c r="X30" s="2150"/>
      <c r="Y30" s="2150"/>
      <c r="Z30" s="2150"/>
      <c r="AA30" s="2151"/>
      <c r="AB30" s="2149"/>
      <c r="AC30" s="2150"/>
      <c r="AD30" s="2150"/>
      <c r="AE30" s="2150"/>
      <c r="AF30" s="2151"/>
      <c r="AG30" s="2149"/>
      <c r="AH30" s="2150"/>
      <c r="AI30" s="2150"/>
      <c r="AJ30" s="2150"/>
      <c r="AK30" s="2151"/>
      <c r="AL30" s="644"/>
      <c r="AO30" s="645"/>
      <c r="AP30" s="49"/>
      <c r="AQ30" s="49"/>
      <c r="AR30" s="628"/>
      <c r="AS30" s="628"/>
      <c r="AT30" s="218"/>
    </row>
    <row r="31" spans="1:46" ht="34.5" customHeight="1">
      <c r="A31" s="2146"/>
      <c r="B31" s="2148" t="s">
        <v>1031</v>
      </c>
      <c r="C31" s="2148"/>
      <c r="D31" s="2148"/>
      <c r="E31" s="2148"/>
      <c r="F31" s="2148"/>
      <c r="G31" s="2148"/>
      <c r="H31" s="2149" t="s">
        <v>568</v>
      </c>
      <c r="I31" s="2150"/>
      <c r="J31" s="2150"/>
      <c r="K31" s="2150"/>
      <c r="L31" s="2151"/>
      <c r="M31" s="2149" t="s">
        <v>568</v>
      </c>
      <c r="N31" s="2150"/>
      <c r="O31" s="2150"/>
      <c r="P31" s="2150"/>
      <c r="Q31" s="2151"/>
      <c r="R31" s="2149" t="s">
        <v>568</v>
      </c>
      <c r="S31" s="2150"/>
      <c r="T31" s="2150"/>
      <c r="U31" s="2150"/>
      <c r="V31" s="2151"/>
      <c r="W31" s="2149"/>
      <c r="X31" s="2150"/>
      <c r="Y31" s="2150"/>
      <c r="Z31" s="2150"/>
      <c r="AA31" s="2151"/>
      <c r="AB31" s="2149"/>
      <c r="AC31" s="2150"/>
      <c r="AD31" s="2150"/>
      <c r="AE31" s="2150"/>
      <c r="AF31" s="2151"/>
      <c r="AG31" s="2149"/>
      <c r="AH31" s="2150"/>
      <c r="AI31" s="2150"/>
      <c r="AJ31" s="2150"/>
      <c r="AK31" s="2151"/>
      <c r="AL31" s="644"/>
      <c r="AO31" s="645"/>
      <c r="AP31" s="49"/>
      <c r="AQ31" s="234"/>
      <c r="AR31" s="234"/>
      <c r="AS31" s="234"/>
      <c r="AT31" s="220"/>
    </row>
    <row r="32" spans="1:46" ht="34.5" customHeight="1">
      <c r="A32" s="2146"/>
      <c r="B32" s="2148" t="s">
        <v>1032</v>
      </c>
      <c r="C32" s="2148"/>
      <c r="D32" s="2148"/>
      <c r="E32" s="2148"/>
      <c r="F32" s="2148"/>
      <c r="G32" s="2148"/>
      <c r="H32" s="2149" t="s">
        <v>568</v>
      </c>
      <c r="I32" s="2150"/>
      <c r="J32" s="2150"/>
      <c r="K32" s="2150"/>
      <c r="L32" s="2151"/>
      <c r="M32" s="2149" t="s">
        <v>568</v>
      </c>
      <c r="N32" s="2150"/>
      <c r="O32" s="2150"/>
      <c r="P32" s="2150"/>
      <c r="Q32" s="2151"/>
      <c r="R32" s="2149" t="s">
        <v>568</v>
      </c>
      <c r="S32" s="2150"/>
      <c r="T32" s="2150"/>
      <c r="U32" s="2150"/>
      <c r="V32" s="2151"/>
      <c r="W32" s="2149"/>
      <c r="X32" s="2150"/>
      <c r="Y32" s="2150"/>
      <c r="Z32" s="2150"/>
      <c r="AA32" s="2151"/>
      <c r="AB32" s="2149"/>
      <c r="AC32" s="2150"/>
      <c r="AD32" s="2150"/>
      <c r="AE32" s="2150"/>
      <c r="AF32" s="2151"/>
      <c r="AG32" s="2149"/>
      <c r="AH32" s="2150"/>
      <c r="AI32" s="2150"/>
      <c r="AJ32" s="2150"/>
      <c r="AK32" s="2151"/>
      <c r="AL32" s="644"/>
      <c r="AO32" s="645"/>
      <c r="AP32" s="49"/>
      <c r="AQ32" s="234"/>
      <c r="AR32" s="234"/>
      <c r="AS32" s="234"/>
      <c r="AT32" s="220"/>
    </row>
    <row r="33" spans="1:48" ht="34.5" customHeight="1">
      <c r="A33" s="2146"/>
      <c r="B33" s="2148" t="s">
        <v>1033</v>
      </c>
      <c r="C33" s="2148"/>
      <c r="D33" s="2148"/>
      <c r="E33" s="2148"/>
      <c r="F33" s="2148"/>
      <c r="G33" s="2148"/>
      <c r="H33" s="2149" t="s">
        <v>568</v>
      </c>
      <c r="I33" s="2150"/>
      <c r="J33" s="2150"/>
      <c r="K33" s="2150"/>
      <c r="L33" s="2151"/>
      <c r="M33" s="2149" t="s">
        <v>568</v>
      </c>
      <c r="N33" s="2150"/>
      <c r="O33" s="2150"/>
      <c r="P33" s="2150"/>
      <c r="Q33" s="2151"/>
      <c r="R33" s="2149" t="s">
        <v>568</v>
      </c>
      <c r="S33" s="2150"/>
      <c r="T33" s="2150"/>
      <c r="U33" s="2150"/>
      <c r="V33" s="2151"/>
      <c r="W33" s="2149"/>
      <c r="X33" s="2150"/>
      <c r="Y33" s="2150"/>
      <c r="Z33" s="2150"/>
      <c r="AA33" s="2151"/>
      <c r="AB33" s="2149"/>
      <c r="AC33" s="2150"/>
      <c r="AD33" s="2150"/>
      <c r="AE33" s="2150"/>
      <c r="AF33" s="2151"/>
      <c r="AG33" s="2149"/>
      <c r="AH33" s="2150"/>
      <c r="AI33" s="2150"/>
      <c r="AJ33" s="2150"/>
      <c r="AK33" s="2151"/>
      <c r="AL33" s="644"/>
      <c r="AO33" s="645"/>
      <c r="AP33" s="49"/>
      <c r="AQ33" s="234"/>
      <c r="AR33" s="234"/>
      <c r="AS33" s="234"/>
      <c r="AT33" s="220"/>
    </row>
    <row r="34" spans="1:48" ht="34.5" customHeight="1">
      <c r="A34" s="2146"/>
      <c r="B34" s="2148" t="s">
        <v>355</v>
      </c>
      <c r="C34" s="2148"/>
      <c r="D34" s="2148"/>
      <c r="E34" s="2148"/>
      <c r="F34" s="2148"/>
      <c r="G34" s="2148"/>
      <c r="H34" s="2149" t="s">
        <v>568</v>
      </c>
      <c r="I34" s="2150"/>
      <c r="J34" s="2150"/>
      <c r="K34" s="2150"/>
      <c r="L34" s="2151"/>
      <c r="M34" s="2149"/>
      <c r="N34" s="2150"/>
      <c r="O34" s="2150"/>
      <c r="P34" s="2150"/>
      <c r="Q34" s="2151"/>
      <c r="R34" s="2149" t="s">
        <v>568</v>
      </c>
      <c r="S34" s="2150"/>
      <c r="T34" s="2150"/>
      <c r="U34" s="2150"/>
      <c r="V34" s="2151"/>
      <c r="W34" s="2149"/>
      <c r="X34" s="2150"/>
      <c r="Y34" s="2150"/>
      <c r="Z34" s="2150"/>
      <c r="AA34" s="2151"/>
      <c r="AB34" s="2149"/>
      <c r="AC34" s="2150"/>
      <c r="AD34" s="2150"/>
      <c r="AE34" s="2150"/>
      <c r="AF34" s="2151"/>
      <c r="AG34" s="2149"/>
      <c r="AH34" s="2150"/>
      <c r="AI34" s="2150"/>
      <c r="AJ34" s="2150"/>
      <c r="AK34" s="2151"/>
      <c r="AL34" s="644"/>
      <c r="AO34" s="645"/>
      <c r="AP34" s="49"/>
      <c r="AQ34" s="234"/>
      <c r="AR34" s="234"/>
      <c r="AS34" s="234"/>
      <c r="AT34" s="235"/>
      <c r="AU34" s="234"/>
      <c r="AV34" s="220"/>
    </row>
    <row r="35" spans="1:48" ht="34.5" customHeight="1" thickBot="1">
      <c r="A35" s="2147"/>
      <c r="B35" s="2152" t="s">
        <v>356</v>
      </c>
      <c r="C35" s="2152"/>
      <c r="D35" s="2152"/>
      <c r="E35" s="2152"/>
      <c r="F35" s="2152"/>
      <c r="G35" s="2152"/>
      <c r="H35" s="2149" t="s">
        <v>568</v>
      </c>
      <c r="I35" s="2150"/>
      <c r="J35" s="2150"/>
      <c r="K35" s="2150"/>
      <c r="L35" s="2151"/>
      <c r="M35" s="2149" t="s">
        <v>568</v>
      </c>
      <c r="N35" s="2150"/>
      <c r="O35" s="2150"/>
      <c r="P35" s="2150"/>
      <c r="Q35" s="2151"/>
      <c r="R35" s="2149" t="s">
        <v>568</v>
      </c>
      <c r="S35" s="2150"/>
      <c r="T35" s="2150"/>
      <c r="U35" s="2150"/>
      <c r="V35" s="2151"/>
      <c r="W35" s="2149"/>
      <c r="X35" s="2150"/>
      <c r="Y35" s="2150"/>
      <c r="Z35" s="2150"/>
      <c r="AA35" s="2151"/>
      <c r="AB35" s="2149"/>
      <c r="AC35" s="2150"/>
      <c r="AD35" s="2150"/>
      <c r="AE35" s="2150"/>
      <c r="AF35" s="2151"/>
      <c r="AG35" s="2149"/>
      <c r="AH35" s="2150"/>
      <c r="AI35" s="2150"/>
      <c r="AJ35" s="2150"/>
      <c r="AK35" s="2151"/>
      <c r="AL35" s="644"/>
      <c r="AO35" s="645"/>
      <c r="AP35" s="628"/>
      <c r="AQ35" s="234"/>
      <c r="AR35" s="234"/>
      <c r="AS35" s="234"/>
      <c r="AT35" s="234"/>
      <c r="AU35" s="234"/>
      <c r="AV35" s="220"/>
    </row>
    <row r="36" spans="1:48" ht="34.5" customHeight="1" thickTop="1">
      <c r="A36" s="2153" t="s">
        <v>357</v>
      </c>
      <c r="B36" s="1187" t="s">
        <v>1034</v>
      </c>
      <c r="C36" s="1187"/>
      <c r="D36" s="1187"/>
      <c r="E36" s="1187"/>
      <c r="F36" s="1187"/>
      <c r="G36" s="1187"/>
      <c r="H36" s="2155"/>
      <c r="I36" s="2156"/>
      <c r="J36" s="2156"/>
      <c r="K36" s="2156"/>
      <c r="L36" s="2157"/>
      <c r="M36" s="2155" t="s">
        <v>568</v>
      </c>
      <c r="N36" s="2156"/>
      <c r="O36" s="2156"/>
      <c r="P36" s="2156"/>
      <c r="Q36" s="2157"/>
      <c r="R36" s="2155"/>
      <c r="S36" s="2156"/>
      <c r="T36" s="2156"/>
      <c r="U36" s="2156"/>
      <c r="V36" s="2157"/>
      <c r="W36" s="2155"/>
      <c r="X36" s="2156"/>
      <c r="Y36" s="2156"/>
      <c r="Z36" s="2156"/>
      <c r="AA36" s="2157"/>
      <c r="AB36" s="2155"/>
      <c r="AC36" s="2156"/>
      <c r="AD36" s="2156"/>
      <c r="AE36" s="2156"/>
      <c r="AF36" s="2157"/>
      <c r="AG36" s="2155"/>
      <c r="AH36" s="2156"/>
      <c r="AI36" s="2156"/>
      <c r="AJ36" s="2156"/>
      <c r="AK36" s="2157"/>
      <c r="AL36" s="646"/>
      <c r="AO36" s="645"/>
      <c r="AP36" s="49"/>
      <c r="AQ36" s="234"/>
      <c r="AR36" s="234"/>
      <c r="AS36" s="234"/>
    </row>
    <row r="37" spans="1:48" ht="34.5" customHeight="1">
      <c r="A37" s="2154"/>
      <c r="B37" s="2148" t="s">
        <v>1035</v>
      </c>
      <c r="C37" s="2148"/>
      <c r="D37" s="2148"/>
      <c r="E37" s="2148"/>
      <c r="F37" s="2148"/>
      <c r="G37" s="2148"/>
      <c r="H37" s="2149"/>
      <c r="I37" s="2150"/>
      <c r="J37" s="2150"/>
      <c r="K37" s="2150"/>
      <c r="L37" s="2151"/>
      <c r="M37" s="2149" t="s">
        <v>568</v>
      </c>
      <c r="N37" s="2150"/>
      <c r="O37" s="2150"/>
      <c r="P37" s="2150"/>
      <c r="Q37" s="2151"/>
      <c r="R37" s="2149"/>
      <c r="S37" s="2150"/>
      <c r="T37" s="2150"/>
      <c r="U37" s="2150"/>
      <c r="V37" s="2151"/>
      <c r="W37" s="2149"/>
      <c r="X37" s="2150"/>
      <c r="Y37" s="2150"/>
      <c r="Z37" s="2150"/>
      <c r="AA37" s="2151"/>
      <c r="AB37" s="2149"/>
      <c r="AC37" s="2150"/>
      <c r="AD37" s="2150"/>
      <c r="AE37" s="2150"/>
      <c r="AF37" s="2151"/>
      <c r="AG37" s="2149"/>
      <c r="AH37" s="2150"/>
      <c r="AI37" s="2150"/>
      <c r="AJ37" s="2150"/>
      <c r="AK37" s="2151"/>
      <c r="AL37" s="644"/>
      <c r="AO37" s="645"/>
      <c r="AP37" s="49"/>
      <c r="AQ37" s="234"/>
    </row>
    <row r="38" spans="1:48" ht="34.5" customHeight="1">
      <c r="A38" s="2154"/>
      <c r="B38" s="2148" t="s">
        <v>1036</v>
      </c>
      <c r="C38" s="2148"/>
      <c r="D38" s="2148"/>
      <c r="E38" s="2148"/>
      <c r="F38" s="2148"/>
      <c r="G38" s="2148"/>
      <c r="H38" s="2149"/>
      <c r="I38" s="2150"/>
      <c r="J38" s="2150"/>
      <c r="K38" s="2150"/>
      <c r="L38" s="2151"/>
      <c r="M38" s="2149"/>
      <c r="N38" s="2150"/>
      <c r="O38" s="2150"/>
      <c r="P38" s="2150"/>
      <c r="Q38" s="2151"/>
      <c r="R38" s="2149"/>
      <c r="S38" s="2150"/>
      <c r="T38" s="2150"/>
      <c r="U38" s="2150"/>
      <c r="V38" s="2151"/>
      <c r="W38" s="2149"/>
      <c r="X38" s="2150"/>
      <c r="Y38" s="2150"/>
      <c r="Z38" s="2150"/>
      <c r="AA38" s="2151"/>
      <c r="AB38" s="2149"/>
      <c r="AC38" s="2150"/>
      <c r="AD38" s="2150"/>
      <c r="AE38" s="2150"/>
      <c r="AF38" s="2151"/>
      <c r="AG38" s="2149"/>
      <c r="AH38" s="2150"/>
      <c r="AI38" s="2150"/>
      <c r="AJ38" s="2150"/>
      <c r="AK38" s="2151"/>
      <c r="AL38" s="644"/>
      <c r="AO38" s="645"/>
      <c r="AP38" s="49"/>
      <c r="AQ38" s="234"/>
    </row>
    <row r="39" spans="1:48" ht="34.5" customHeight="1">
      <c r="A39" s="2154"/>
      <c r="B39" s="2148" t="s">
        <v>1037</v>
      </c>
      <c r="C39" s="2148"/>
      <c r="D39" s="2148"/>
      <c r="E39" s="2148"/>
      <c r="F39" s="2148"/>
      <c r="G39" s="2148"/>
      <c r="H39" s="2149" t="s">
        <v>568</v>
      </c>
      <c r="I39" s="2150"/>
      <c r="J39" s="2150"/>
      <c r="K39" s="2150"/>
      <c r="L39" s="2151"/>
      <c r="M39" s="2149" t="s">
        <v>568</v>
      </c>
      <c r="N39" s="2150"/>
      <c r="O39" s="2150"/>
      <c r="P39" s="2150"/>
      <c r="Q39" s="2151"/>
      <c r="R39" s="2149" t="s">
        <v>568</v>
      </c>
      <c r="S39" s="2150"/>
      <c r="T39" s="2150"/>
      <c r="U39" s="2150"/>
      <c r="V39" s="2151"/>
      <c r="W39" s="2149"/>
      <c r="X39" s="2150"/>
      <c r="Y39" s="2150"/>
      <c r="Z39" s="2150"/>
      <c r="AA39" s="2151"/>
      <c r="AB39" s="2149"/>
      <c r="AC39" s="2150"/>
      <c r="AD39" s="2150"/>
      <c r="AE39" s="2150"/>
      <c r="AF39" s="2151"/>
      <c r="AG39" s="2149"/>
      <c r="AH39" s="2150"/>
      <c r="AI39" s="2150"/>
      <c r="AJ39" s="2150"/>
      <c r="AK39" s="2151"/>
      <c r="AL39" s="644"/>
      <c r="AO39" s="645"/>
      <c r="AP39" s="49"/>
    </row>
    <row r="40" spans="1:48" ht="9.9499999999999993" customHeight="1" thickBot="1">
      <c r="A40" s="2161"/>
      <c r="B40" s="2162"/>
      <c r="C40" s="2162"/>
      <c r="D40" s="2162"/>
      <c r="E40" s="2162"/>
      <c r="F40" s="2162"/>
      <c r="G40" s="2162"/>
      <c r="H40" s="2162"/>
      <c r="I40" s="2162"/>
      <c r="J40" s="2162"/>
      <c r="K40" s="2162"/>
      <c r="L40" s="2162"/>
      <c r="M40" s="2162"/>
      <c r="N40" s="2162"/>
      <c r="O40" s="2162"/>
      <c r="P40" s="2162"/>
      <c r="Q40" s="2162"/>
      <c r="R40" s="2162"/>
      <c r="S40" s="2162"/>
      <c r="T40" s="2162"/>
      <c r="U40" s="2162"/>
      <c r="V40" s="2162"/>
      <c r="W40" s="2162"/>
      <c r="X40" s="2162"/>
      <c r="Y40" s="2162"/>
      <c r="Z40" s="2162"/>
      <c r="AA40" s="2162"/>
      <c r="AB40" s="2162"/>
      <c r="AC40" s="2162"/>
      <c r="AD40" s="2162"/>
      <c r="AE40" s="2162"/>
      <c r="AF40" s="2162"/>
      <c r="AG40" s="2162"/>
      <c r="AH40" s="2162"/>
      <c r="AI40" s="2162"/>
      <c r="AJ40" s="2162"/>
      <c r="AK40" s="2162"/>
      <c r="AL40" s="2163"/>
      <c r="AM40" s="2163"/>
      <c r="AN40" s="2163"/>
      <c r="AO40" s="2164"/>
      <c r="AP40" s="52"/>
    </row>
    <row r="41" spans="1:48" ht="45" customHeight="1" thickBot="1">
      <c r="A41" s="2165" t="s">
        <v>358</v>
      </c>
      <c r="B41" s="2166"/>
      <c r="C41" s="2166"/>
      <c r="D41" s="2166"/>
      <c r="E41" s="2166"/>
      <c r="F41" s="2166"/>
      <c r="G41" s="2166"/>
      <c r="H41" s="2166"/>
      <c r="I41" s="2166"/>
      <c r="J41" s="2166"/>
      <c r="K41" s="2166"/>
      <c r="L41" s="2166"/>
      <c r="M41" s="2166"/>
      <c r="N41" s="2166"/>
      <c r="O41" s="2166"/>
      <c r="P41" s="2166"/>
      <c r="Q41" s="2166"/>
      <c r="R41" s="2166"/>
      <c r="S41" s="2166"/>
      <c r="T41" s="2166"/>
      <c r="U41" s="2166"/>
      <c r="V41" s="2166"/>
      <c r="W41" s="2166"/>
      <c r="X41" s="2166"/>
      <c r="Y41" s="2166"/>
      <c r="Z41" s="2166"/>
      <c r="AA41" s="2166"/>
      <c r="AB41" s="2166"/>
      <c r="AC41" s="2166"/>
      <c r="AD41" s="2166"/>
      <c r="AE41" s="2166"/>
      <c r="AF41" s="2166"/>
      <c r="AG41" s="2166"/>
      <c r="AH41" s="2166"/>
      <c r="AI41" s="2166"/>
      <c r="AJ41" s="2166"/>
      <c r="AK41" s="2166"/>
      <c r="AL41" s="2166"/>
      <c r="AM41" s="2166"/>
      <c r="AN41" s="2166"/>
      <c r="AO41" s="2167"/>
      <c r="AP41" s="236"/>
      <c r="AS41" s="237"/>
    </row>
    <row r="42" spans="1:48" ht="18.75" customHeight="1">
      <c r="A42" s="2168"/>
      <c r="B42" s="2169"/>
      <c r="C42" s="2169"/>
      <c r="D42" s="2169"/>
      <c r="E42" s="2169"/>
      <c r="F42" s="2169"/>
      <c r="G42" s="2169"/>
      <c r="H42" s="2169"/>
      <c r="I42" s="2169"/>
      <c r="J42" s="2169"/>
      <c r="K42" s="2169"/>
      <c r="L42" s="2169"/>
      <c r="M42" s="2169"/>
      <c r="N42" s="2169"/>
      <c r="O42" s="2169"/>
      <c r="P42" s="2169"/>
      <c r="Q42" s="2169"/>
      <c r="R42" s="2169"/>
      <c r="S42" s="2169"/>
      <c r="T42" s="2169"/>
      <c r="U42" s="2169"/>
      <c r="V42" s="2169"/>
      <c r="W42" s="2169"/>
      <c r="X42" s="2169"/>
      <c r="Y42" s="2169"/>
      <c r="Z42" s="2169"/>
      <c r="AA42" s="2169"/>
      <c r="AB42" s="2169"/>
      <c r="AC42" s="2169"/>
      <c r="AD42" s="2169"/>
      <c r="AE42" s="2169"/>
      <c r="AF42" s="2169"/>
      <c r="AG42" s="2169"/>
      <c r="AH42" s="2169"/>
      <c r="AI42" s="2169"/>
      <c r="AJ42" s="2169"/>
      <c r="AK42" s="2169"/>
      <c r="AL42" s="2169"/>
      <c r="AM42" s="2169"/>
      <c r="AN42" s="2169"/>
      <c r="AO42" s="2170"/>
      <c r="AP42" s="238"/>
      <c r="AS42" s="237"/>
    </row>
    <row r="43" spans="1:48" ht="18.75" customHeight="1">
      <c r="A43" s="2171"/>
      <c r="B43" s="2172"/>
      <c r="C43" s="2172"/>
      <c r="D43" s="2172"/>
      <c r="E43" s="2172"/>
      <c r="F43" s="2172"/>
      <c r="G43" s="2172"/>
      <c r="H43" s="2172"/>
      <c r="I43" s="2172"/>
      <c r="J43" s="2172"/>
      <c r="K43" s="2172"/>
      <c r="L43" s="2172"/>
      <c r="M43" s="2172"/>
      <c r="N43" s="2172"/>
      <c r="O43" s="2172"/>
      <c r="P43" s="2172"/>
      <c r="Q43" s="2172"/>
      <c r="R43" s="2172"/>
      <c r="S43" s="2172"/>
      <c r="T43" s="2172"/>
      <c r="U43" s="2172"/>
      <c r="V43" s="2172"/>
      <c r="W43" s="2172"/>
      <c r="X43" s="2172"/>
      <c r="Y43" s="2172"/>
      <c r="Z43" s="2172"/>
      <c r="AA43" s="2172"/>
      <c r="AB43" s="2172"/>
      <c r="AC43" s="2172"/>
      <c r="AD43" s="2172"/>
      <c r="AE43" s="2172"/>
      <c r="AF43" s="2172"/>
      <c r="AG43" s="2172"/>
      <c r="AH43" s="2172"/>
      <c r="AI43" s="2172"/>
      <c r="AJ43" s="2172"/>
      <c r="AK43" s="2172"/>
      <c r="AL43" s="2172"/>
      <c r="AM43" s="2172"/>
      <c r="AN43" s="2172"/>
      <c r="AO43" s="2173"/>
      <c r="AP43" s="52"/>
      <c r="AS43" s="237"/>
    </row>
    <row r="44" spans="1:48" ht="18.75" customHeight="1">
      <c r="A44" s="2171"/>
      <c r="B44" s="2172"/>
      <c r="C44" s="2172"/>
      <c r="D44" s="2172"/>
      <c r="E44" s="2172"/>
      <c r="F44" s="2172"/>
      <c r="G44" s="2172"/>
      <c r="H44" s="2172"/>
      <c r="I44" s="2172"/>
      <c r="J44" s="2172"/>
      <c r="K44" s="2172"/>
      <c r="L44" s="2172"/>
      <c r="M44" s="2172"/>
      <c r="N44" s="2172"/>
      <c r="O44" s="2172"/>
      <c r="P44" s="2172"/>
      <c r="Q44" s="2172"/>
      <c r="R44" s="2172"/>
      <c r="S44" s="2172"/>
      <c r="T44" s="2172"/>
      <c r="U44" s="2172"/>
      <c r="V44" s="2172"/>
      <c r="W44" s="2172"/>
      <c r="X44" s="2172"/>
      <c r="Y44" s="2172"/>
      <c r="Z44" s="2172"/>
      <c r="AA44" s="2172"/>
      <c r="AB44" s="2172"/>
      <c r="AC44" s="2172"/>
      <c r="AD44" s="2172"/>
      <c r="AE44" s="2172"/>
      <c r="AF44" s="2172"/>
      <c r="AG44" s="2172"/>
      <c r="AH44" s="2172"/>
      <c r="AI44" s="2172"/>
      <c r="AJ44" s="2172"/>
      <c r="AK44" s="2172"/>
      <c r="AL44" s="2172"/>
      <c r="AM44" s="2172"/>
      <c r="AN44" s="2172"/>
      <c r="AO44" s="2173"/>
      <c r="AP44" s="238"/>
      <c r="AS44" s="237"/>
    </row>
    <row r="45" spans="1:48" ht="18.75" customHeight="1" thickBot="1">
      <c r="A45" s="2174"/>
      <c r="B45" s="2175"/>
      <c r="C45" s="2175"/>
      <c r="D45" s="2175"/>
      <c r="E45" s="2175"/>
      <c r="F45" s="2175"/>
      <c r="G45" s="2175"/>
      <c r="H45" s="2175"/>
      <c r="I45" s="2175"/>
      <c r="J45" s="2175"/>
      <c r="K45" s="2175"/>
      <c r="L45" s="2175"/>
      <c r="M45" s="2175"/>
      <c r="N45" s="2175"/>
      <c r="O45" s="2175"/>
      <c r="P45" s="2175"/>
      <c r="Q45" s="2175"/>
      <c r="R45" s="2175"/>
      <c r="S45" s="2175"/>
      <c r="T45" s="2175"/>
      <c r="U45" s="2175"/>
      <c r="V45" s="2175"/>
      <c r="W45" s="2175"/>
      <c r="X45" s="2175"/>
      <c r="Y45" s="2175"/>
      <c r="Z45" s="2175"/>
      <c r="AA45" s="2175"/>
      <c r="AB45" s="2175"/>
      <c r="AC45" s="2175"/>
      <c r="AD45" s="2175"/>
      <c r="AE45" s="2175"/>
      <c r="AF45" s="2175"/>
      <c r="AG45" s="2175"/>
      <c r="AH45" s="2175"/>
      <c r="AI45" s="2175"/>
      <c r="AJ45" s="2175"/>
      <c r="AK45" s="2175"/>
      <c r="AL45" s="2175"/>
      <c r="AM45" s="2175"/>
      <c r="AN45" s="2175"/>
      <c r="AO45" s="2176"/>
      <c r="AP45" s="238"/>
      <c r="AS45" s="237"/>
    </row>
    <row r="46" spans="1:48" ht="45" customHeight="1" thickBot="1">
      <c r="A46" s="2177" t="s">
        <v>359</v>
      </c>
      <c r="B46" s="239" t="s">
        <v>360</v>
      </c>
      <c r="C46" s="989" t="s">
        <v>568</v>
      </c>
      <c r="D46" s="990" t="s">
        <v>361</v>
      </c>
      <c r="E46" s="989"/>
      <c r="F46" s="991" t="s">
        <v>113</v>
      </c>
      <c r="G46" s="992" t="s">
        <v>362</v>
      </c>
      <c r="H46" s="2180" t="s">
        <v>1443</v>
      </c>
      <c r="I46" s="2158"/>
      <c r="J46" s="2158"/>
      <c r="K46" s="2158"/>
      <c r="L46" s="2158"/>
      <c r="M46" s="2159">
        <v>1</v>
      </c>
      <c r="N46" s="2159"/>
      <c r="O46" s="2159"/>
      <c r="P46" s="2159"/>
      <c r="Q46" s="2159"/>
      <c r="R46" s="2158" t="s">
        <v>209</v>
      </c>
      <c r="S46" s="2158"/>
      <c r="T46" s="2158"/>
      <c r="U46" s="2158"/>
      <c r="V46" s="2158"/>
      <c r="W46" s="2159">
        <v>10</v>
      </c>
      <c r="X46" s="2159"/>
      <c r="Y46" s="2159"/>
      <c r="Z46" s="2159"/>
      <c r="AA46" s="2159"/>
      <c r="AB46" s="2158" t="s">
        <v>210</v>
      </c>
      <c r="AC46" s="2158"/>
      <c r="AD46" s="2158"/>
      <c r="AE46" s="2158"/>
      <c r="AF46" s="2158"/>
      <c r="AG46" s="2159">
        <v>30</v>
      </c>
      <c r="AH46" s="2159"/>
      <c r="AI46" s="2159"/>
      <c r="AJ46" s="2159"/>
      <c r="AK46" s="2159"/>
      <c r="AL46" s="2158" t="s">
        <v>211</v>
      </c>
      <c r="AM46" s="2158"/>
      <c r="AN46" s="2158"/>
      <c r="AO46" s="2160"/>
      <c r="AP46" s="49"/>
      <c r="AS46" s="237"/>
    </row>
    <row r="47" spans="1:48" ht="45" customHeight="1" thickBot="1">
      <c r="A47" s="2178"/>
      <c r="B47" s="239" t="s">
        <v>363</v>
      </c>
      <c r="C47" s="989"/>
      <c r="D47" s="990" t="s">
        <v>361</v>
      </c>
      <c r="E47" s="989"/>
      <c r="F47" s="991" t="s">
        <v>113</v>
      </c>
      <c r="G47" s="992" t="s">
        <v>364</v>
      </c>
      <c r="H47" s="2180" t="s">
        <v>1038</v>
      </c>
      <c r="I47" s="2158"/>
      <c r="J47" s="2158"/>
      <c r="K47" s="2158"/>
      <c r="L47" s="2158"/>
      <c r="M47" s="2159"/>
      <c r="N47" s="2159"/>
      <c r="O47" s="2159"/>
      <c r="P47" s="2159"/>
      <c r="Q47" s="2159"/>
      <c r="R47" s="2158" t="s">
        <v>209</v>
      </c>
      <c r="S47" s="2158"/>
      <c r="T47" s="2158"/>
      <c r="U47" s="2158"/>
      <c r="V47" s="2158"/>
      <c r="W47" s="2159"/>
      <c r="X47" s="2159"/>
      <c r="Y47" s="2159"/>
      <c r="Z47" s="2159"/>
      <c r="AA47" s="2159"/>
      <c r="AB47" s="2158" t="s">
        <v>210</v>
      </c>
      <c r="AC47" s="2158"/>
      <c r="AD47" s="2158"/>
      <c r="AE47" s="2158"/>
      <c r="AF47" s="2158"/>
      <c r="AG47" s="2159"/>
      <c r="AH47" s="2159"/>
      <c r="AI47" s="2159"/>
      <c r="AJ47" s="2159"/>
      <c r="AK47" s="2159"/>
      <c r="AL47" s="2158" t="s">
        <v>211</v>
      </c>
      <c r="AM47" s="2158"/>
      <c r="AN47" s="2158"/>
      <c r="AO47" s="2160"/>
      <c r="AP47" s="49"/>
      <c r="AS47" s="237"/>
    </row>
    <row r="48" spans="1:48" ht="45" customHeight="1" thickBot="1">
      <c r="A48" s="2178"/>
      <c r="B48" s="240" t="s">
        <v>365</v>
      </c>
      <c r="C48" s="2180" t="s">
        <v>366</v>
      </c>
      <c r="D48" s="2158"/>
      <c r="E48" s="2181" t="s">
        <v>1289</v>
      </c>
      <c r="F48" s="2181"/>
      <c r="G48" s="2181"/>
      <c r="H48" s="2181"/>
      <c r="I48" s="2181"/>
      <c r="J48" s="2181"/>
      <c r="K48" s="2181"/>
      <c r="L48" s="2181"/>
      <c r="M48" s="2158" t="s">
        <v>1039</v>
      </c>
      <c r="N48" s="2158"/>
      <c r="O48" s="2158"/>
      <c r="P48" s="2158"/>
      <c r="Q48" s="2158"/>
      <c r="R48" s="2181" t="s">
        <v>1272</v>
      </c>
      <c r="S48" s="2181"/>
      <c r="T48" s="2181"/>
      <c r="U48" s="2181"/>
      <c r="V48" s="2181"/>
      <c r="W48" s="2181"/>
      <c r="X48" s="2181"/>
      <c r="Y48" s="2181"/>
      <c r="Z48" s="2181"/>
      <c r="AA48" s="2181"/>
      <c r="AB48" s="2181"/>
      <c r="AC48" s="2181"/>
      <c r="AD48" s="2181"/>
      <c r="AE48" s="2181"/>
      <c r="AF48" s="2181"/>
      <c r="AG48" s="2181"/>
      <c r="AH48" s="2181"/>
      <c r="AI48" s="2181"/>
      <c r="AJ48" s="2181"/>
      <c r="AK48" s="2181"/>
      <c r="AL48" s="2181"/>
      <c r="AM48" s="2181"/>
      <c r="AN48" s="2181"/>
      <c r="AO48" s="2182"/>
      <c r="AP48" s="49"/>
    </row>
    <row r="49" spans="1:42" ht="75" customHeight="1" thickBot="1">
      <c r="A49" s="2179"/>
      <c r="B49" s="241" t="s">
        <v>367</v>
      </c>
      <c r="C49" s="2183" t="s">
        <v>1444</v>
      </c>
      <c r="D49" s="2184"/>
      <c r="E49" s="2184"/>
      <c r="F49" s="2184"/>
      <c r="G49" s="2184"/>
      <c r="H49" s="2184"/>
      <c r="I49" s="2184"/>
      <c r="J49" s="2184"/>
      <c r="K49" s="2184"/>
      <c r="L49" s="2184"/>
      <c r="M49" s="2184"/>
      <c r="N49" s="2184"/>
      <c r="O49" s="2184"/>
      <c r="P49" s="2184"/>
      <c r="Q49" s="2184"/>
      <c r="R49" s="2184"/>
      <c r="S49" s="2184"/>
      <c r="T49" s="2184"/>
      <c r="U49" s="2184"/>
      <c r="V49" s="2184"/>
      <c r="W49" s="2184"/>
      <c r="X49" s="2184"/>
      <c r="Y49" s="2184"/>
      <c r="Z49" s="2184"/>
      <c r="AA49" s="2184"/>
      <c r="AB49" s="2184"/>
      <c r="AC49" s="2184"/>
      <c r="AD49" s="2184"/>
      <c r="AE49" s="2184"/>
      <c r="AF49" s="2184"/>
      <c r="AG49" s="2184"/>
      <c r="AH49" s="2184"/>
      <c r="AI49" s="2184"/>
      <c r="AJ49" s="2184"/>
      <c r="AK49" s="2184"/>
      <c r="AL49" s="2184"/>
      <c r="AM49" s="2184"/>
      <c r="AN49" s="2184"/>
      <c r="AO49" s="2185"/>
      <c r="AP49" s="49"/>
    </row>
  </sheetData>
  <mergeCells count="180">
    <mergeCell ref="A19:B19"/>
    <mergeCell ref="C19:G19"/>
    <mergeCell ref="H19:U19"/>
    <mergeCell ref="W19:AO19"/>
    <mergeCell ref="W20:AO20"/>
    <mergeCell ref="A21:B21"/>
    <mergeCell ref="C21:G21"/>
    <mergeCell ref="H21:U21"/>
    <mergeCell ref="W21:AO21"/>
    <mergeCell ref="A22:B22"/>
    <mergeCell ref="C22:G22"/>
    <mergeCell ref="H22:U22"/>
    <mergeCell ref="W22:AO22"/>
    <mergeCell ref="A40:AO40"/>
    <mergeCell ref="A41:AO41"/>
    <mergeCell ref="A42:AO45"/>
    <mergeCell ref="A46:A49"/>
    <mergeCell ref="H46:L46"/>
    <mergeCell ref="M46:Q46"/>
    <mergeCell ref="R46:V46"/>
    <mergeCell ref="W46:AA46"/>
    <mergeCell ref="AB46:AF46"/>
    <mergeCell ref="AG46:AK46"/>
    <mergeCell ref="C48:D48"/>
    <mergeCell ref="E48:L48"/>
    <mergeCell ref="M48:Q48"/>
    <mergeCell ref="R48:AO48"/>
    <mergeCell ref="C49:AO49"/>
    <mergeCell ref="AL46:AO46"/>
    <mergeCell ref="H47:L47"/>
    <mergeCell ref="M47:Q47"/>
    <mergeCell ref="R47:V47"/>
    <mergeCell ref="W47:AA47"/>
    <mergeCell ref="AB47:AF47"/>
    <mergeCell ref="AG47:AK47"/>
    <mergeCell ref="AL47:AO47"/>
    <mergeCell ref="AB38:AF38"/>
    <mergeCell ref="AG38:AK38"/>
    <mergeCell ref="B39:G39"/>
    <mergeCell ref="H39:L39"/>
    <mergeCell ref="M39:Q39"/>
    <mergeCell ref="R39:V39"/>
    <mergeCell ref="W39:AA39"/>
    <mergeCell ref="AB39:AF39"/>
    <mergeCell ref="AG39:AK39"/>
    <mergeCell ref="AB36:AF36"/>
    <mergeCell ref="AG36:AK36"/>
    <mergeCell ref="B37:G37"/>
    <mergeCell ref="H37:L37"/>
    <mergeCell ref="M37:Q37"/>
    <mergeCell ref="R37:V37"/>
    <mergeCell ref="W37:AA37"/>
    <mergeCell ref="AB37:AF37"/>
    <mergeCell ref="AG37:AK37"/>
    <mergeCell ref="A36:A39"/>
    <mergeCell ref="B36:G36"/>
    <mergeCell ref="H36:L36"/>
    <mergeCell ref="M36:Q36"/>
    <mergeCell ref="R36:V36"/>
    <mergeCell ref="W36:AA36"/>
    <mergeCell ref="B38:G38"/>
    <mergeCell ref="H38:L38"/>
    <mergeCell ref="M38:Q38"/>
    <mergeCell ref="R38:V38"/>
    <mergeCell ref="W38:AA38"/>
    <mergeCell ref="AG34:AK34"/>
    <mergeCell ref="B35:G35"/>
    <mergeCell ref="H35:L35"/>
    <mergeCell ref="M35:Q35"/>
    <mergeCell ref="R35:V35"/>
    <mergeCell ref="W35:AA35"/>
    <mergeCell ref="AB35:AF35"/>
    <mergeCell ref="AG35:AK35"/>
    <mergeCell ref="B34:G34"/>
    <mergeCell ref="H34:L34"/>
    <mergeCell ref="M34:Q34"/>
    <mergeCell ref="R34:V34"/>
    <mergeCell ref="W34:AA34"/>
    <mergeCell ref="AB34:AF34"/>
    <mergeCell ref="W33:AA33"/>
    <mergeCell ref="AB33:AF33"/>
    <mergeCell ref="AG33:AK33"/>
    <mergeCell ref="B32:G32"/>
    <mergeCell ref="H32:L32"/>
    <mergeCell ref="M32:Q32"/>
    <mergeCell ref="R32:V32"/>
    <mergeCell ref="W32:AA32"/>
    <mergeCell ref="AB32:AF32"/>
    <mergeCell ref="AB29:AC29"/>
    <mergeCell ref="AD29:AF29"/>
    <mergeCell ref="AG29:AH29"/>
    <mergeCell ref="AI29:AK29"/>
    <mergeCell ref="A30:A35"/>
    <mergeCell ref="B30:G30"/>
    <mergeCell ref="H30:L30"/>
    <mergeCell ref="M30:Q30"/>
    <mergeCell ref="R30:V30"/>
    <mergeCell ref="W30:AA30"/>
    <mergeCell ref="AB30:AF30"/>
    <mergeCell ref="AG30:AK30"/>
    <mergeCell ref="B31:G31"/>
    <mergeCell ref="H31:L31"/>
    <mergeCell ref="M31:Q31"/>
    <mergeCell ref="R31:V31"/>
    <mergeCell ref="W31:AA31"/>
    <mergeCell ref="AB31:AF31"/>
    <mergeCell ref="AG31:AK31"/>
    <mergeCell ref="AG32:AK32"/>
    <mergeCell ref="B33:G33"/>
    <mergeCell ref="H33:L33"/>
    <mergeCell ref="M33:Q33"/>
    <mergeCell ref="R33:V33"/>
    <mergeCell ref="B29:G29"/>
    <mergeCell ref="H29:I29"/>
    <mergeCell ref="J29:L29"/>
    <mergeCell ref="M29:N29"/>
    <mergeCell ref="O29:Q29"/>
    <mergeCell ref="R29:S29"/>
    <mergeCell ref="T29:V29"/>
    <mergeCell ref="W29:X29"/>
    <mergeCell ref="Y29:AA29"/>
    <mergeCell ref="A23:AO23"/>
    <mergeCell ref="A24:AO24"/>
    <mergeCell ref="B25:AO25"/>
    <mergeCell ref="B26:AO26"/>
    <mergeCell ref="B27:AO27"/>
    <mergeCell ref="H28:L28"/>
    <mergeCell ref="M28:Q28"/>
    <mergeCell ref="R28:V28"/>
    <mergeCell ref="W28:AA28"/>
    <mergeCell ref="AB28:AF28"/>
    <mergeCell ref="AG28:AK28"/>
    <mergeCell ref="AL28:AO28"/>
    <mergeCell ref="B16:AO16"/>
    <mergeCell ref="A17:AO17"/>
    <mergeCell ref="A10:AO10"/>
    <mergeCell ref="A11:AO11"/>
    <mergeCell ref="A12:AM12"/>
    <mergeCell ref="B13:AO13"/>
    <mergeCell ref="A14:AO14"/>
    <mergeCell ref="H15:M15"/>
    <mergeCell ref="N15:S15"/>
    <mergeCell ref="U15:Z15"/>
    <mergeCell ref="AA15:AF15"/>
    <mergeCell ref="AG15:AL15"/>
    <mergeCell ref="A18:B18"/>
    <mergeCell ref="C18:G18"/>
    <mergeCell ref="H18:U18"/>
    <mergeCell ref="W18:AO18"/>
    <mergeCell ref="A20:B20"/>
    <mergeCell ref="C20:G20"/>
    <mergeCell ref="H20:U20"/>
    <mergeCell ref="H5:M5"/>
    <mergeCell ref="N5:S5"/>
    <mergeCell ref="U5:Z5"/>
    <mergeCell ref="AA5:AF5"/>
    <mergeCell ref="AG5:AL5"/>
    <mergeCell ref="AM5:AO5"/>
    <mergeCell ref="B8:AO8"/>
    <mergeCell ref="A9:B9"/>
    <mergeCell ref="C9:G9"/>
    <mergeCell ref="A6:AO6"/>
    <mergeCell ref="H7:M7"/>
    <mergeCell ref="N7:S7"/>
    <mergeCell ref="U7:Z7"/>
    <mergeCell ref="AA7:AF7"/>
    <mergeCell ref="AG7:AL7"/>
    <mergeCell ref="AM7:AO7"/>
    <mergeCell ref="AM15:AO15"/>
    <mergeCell ref="A2:AO2"/>
    <mergeCell ref="H3:M3"/>
    <mergeCell ref="N3:S3"/>
    <mergeCell ref="U3:Z3"/>
    <mergeCell ref="AA3:AF3"/>
    <mergeCell ref="AG3:AL3"/>
    <mergeCell ref="AM3:AO3"/>
    <mergeCell ref="A4:B4"/>
    <mergeCell ref="C4:G4"/>
    <mergeCell ref="H4:Q4"/>
    <mergeCell ref="R4:AO4"/>
  </mergeCells>
  <phoneticPr fontId="9"/>
  <conditionalFormatting sqref="C9:G9 A8 A25:A27 H29 W30:AK35 A13 A16">
    <cfRule type="cellIs" dxfId="273" priority="39" stopIfTrue="1" operator="equal">
      <formula>""</formula>
    </cfRule>
  </conditionalFormatting>
  <conditionalFormatting sqref="A42:AO45">
    <cfRule type="cellIs" dxfId="272" priority="38" stopIfTrue="1" operator="equal">
      <formula>""</formula>
    </cfRule>
  </conditionalFormatting>
  <conditionalFormatting sqref="M38:AK39 W36:AK37">
    <cfRule type="cellIs" dxfId="271" priority="36" stopIfTrue="1" operator="equal">
      <formula>""</formula>
    </cfRule>
  </conditionalFormatting>
  <conditionalFormatting sqref="H38:L39">
    <cfRule type="cellIs" dxfId="270" priority="35" stopIfTrue="1" operator="equal">
      <formula>""</formula>
    </cfRule>
  </conditionalFormatting>
  <conditionalFormatting sqref="C46">
    <cfRule type="expression" dxfId="269" priority="34" stopIfTrue="1">
      <formula>($C$46="")*($E$46="")</formula>
    </cfRule>
  </conditionalFormatting>
  <conditionalFormatting sqref="E46">
    <cfRule type="expression" dxfId="268" priority="33" stopIfTrue="1">
      <formula>($C$46="")*($E$46="")</formula>
    </cfRule>
  </conditionalFormatting>
  <conditionalFormatting sqref="M46:Q46">
    <cfRule type="cellIs" dxfId="267" priority="32" stopIfTrue="1" operator="equal">
      <formula>(COUNTIF($C$46,"○")&lt;1)</formula>
    </cfRule>
  </conditionalFormatting>
  <conditionalFormatting sqref="W46:AA46">
    <cfRule type="cellIs" dxfId="266" priority="31" stopIfTrue="1" operator="equal">
      <formula>(COUNTIF($C$46,"○")&lt;1)</formula>
    </cfRule>
  </conditionalFormatting>
  <conditionalFormatting sqref="AG46:AK46">
    <cfRule type="cellIs" dxfId="265" priority="30" stopIfTrue="1" operator="equal">
      <formula>(COUNTIF($C$46,"○")&lt;1)</formula>
    </cfRule>
  </conditionalFormatting>
  <conditionalFormatting sqref="C47">
    <cfRule type="expression" dxfId="264" priority="29" stopIfTrue="1">
      <formula>($C$47="")*($E$47="")</formula>
    </cfRule>
  </conditionalFormatting>
  <conditionalFormatting sqref="E47">
    <cfRule type="expression" dxfId="263" priority="28" stopIfTrue="1">
      <formula>($C$47="")*($E$47="")</formula>
    </cfRule>
  </conditionalFormatting>
  <conditionalFormatting sqref="M47:Q47">
    <cfRule type="cellIs" dxfId="262" priority="27" stopIfTrue="1" operator="equal">
      <formula>(COUNTIF($C$47,"○")&lt;1)</formula>
    </cfRule>
  </conditionalFormatting>
  <conditionalFormatting sqref="W47:AA47">
    <cfRule type="cellIs" dxfId="261" priority="26" stopIfTrue="1" operator="equal">
      <formula>(COUNTIF($C$47,"○")&lt;1)</formula>
    </cfRule>
  </conditionalFormatting>
  <conditionalFormatting sqref="AG47:AK47">
    <cfRule type="cellIs" dxfId="260" priority="25" stopIfTrue="1" operator="equal">
      <formula>(COUNTIF($C$47,"○")&lt;1)</formula>
    </cfRule>
  </conditionalFormatting>
  <conditionalFormatting sqref="M29">
    <cfRule type="cellIs" dxfId="259" priority="21" stopIfTrue="1" operator="equal">
      <formula>""</formula>
    </cfRule>
  </conditionalFormatting>
  <conditionalFormatting sqref="R29 W29 AB29 AG29">
    <cfRule type="cellIs" dxfId="258" priority="20" stopIfTrue="1" operator="equal">
      <formula>""</formula>
    </cfRule>
  </conditionalFormatting>
  <conditionalFormatting sqref="H30:L35">
    <cfRule type="cellIs" dxfId="257" priority="18" stopIfTrue="1" operator="equal">
      <formula>""</formula>
    </cfRule>
  </conditionalFormatting>
  <conditionalFormatting sqref="H36:L36">
    <cfRule type="cellIs" dxfId="256" priority="17" stopIfTrue="1" operator="equal">
      <formula>""</formula>
    </cfRule>
  </conditionalFormatting>
  <conditionalFormatting sqref="M36:V37">
    <cfRule type="cellIs" dxfId="255" priority="16" stopIfTrue="1" operator="equal">
      <formula>""</formula>
    </cfRule>
  </conditionalFormatting>
  <conditionalFormatting sqref="H37:L37">
    <cfRule type="cellIs" dxfId="254" priority="15" stopIfTrue="1" operator="equal">
      <formula>""</formula>
    </cfRule>
  </conditionalFormatting>
  <conditionalFormatting sqref="M30:V35">
    <cfRule type="cellIs" dxfId="253" priority="14" stopIfTrue="1" operator="equal">
      <formula>""</formula>
    </cfRule>
  </conditionalFormatting>
  <conditionalFormatting sqref="C18:C19">
    <cfRule type="cellIs" dxfId="252" priority="13" stopIfTrue="1" operator="equal">
      <formula>""</formula>
    </cfRule>
  </conditionalFormatting>
  <conditionalFormatting sqref="W18:W19">
    <cfRule type="cellIs" dxfId="251" priority="12" stopIfTrue="1" operator="equal">
      <formula>""</formula>
    </cfRule>
  </conditionalFormatting>
  <conditionalFormatting sqref="C20">
    <cfRule type="cellIs" dxfId="250" priority="11" stopIfTrue="1" operator="equal">
      <formula>""</formula>
    </cfRule>
  </conditionalFormatting>
  <conditionalFormatting sqref="W20">
    <cfRule type="cellIs" dxfId="249" priority="10" stopIfTrue="1" operator="equal">
      <formula>""</formula>
    </cfRule>
  </conditionalFormatting>
  <conditionalFormatting sqref="C21">
    <cfRule type="cellIs" dxfId="248" priority="9" stopIfTrue="1" operator="equal">
      <formula>""</formula>
    </cfRule>
  </conditionalFormatting>
  <conditionalFormatting sqref="W21">
    <cfRule type="cellIs" dxfId="247" priority="8" stopIfTrue="1" operator="equal">
      <formula>""</formula>
    </cfRule>
  </conditionalFormatting>
  <conditionalFormatting sqref="C22">
    <cfRule type="cellIs" dxfId="246" priority="7" stopIfTrue="1" operator="equal">
      <formula>""</formula>
    </cfRule>
  </conditionalFormatting>
  <conditionalFormatting sqref="W22">
    <cfRule type="cellIs" dxfId="245" priority="6" stopIfTrue="1" operator="equal">
      <formula>""</formula>
    </cfRule>
  </conditionalFormatting>
  <conditionalFormatting sqref="R48:AO48">
    <cfRule type="cellIs" dxfId="244" priority="3" stopIfTrue="1" operator="equal">
      <formula>(COUNTIF($C$46,"○")&lt;1)</formula>
    </cfRule>
  </conditionalFormatting>
  <conditionalFormatting sqref="E48:L48">
    <cfRule type="cellIs" dxfId="243" priority="2" stopIfTrue="1" operator="equal">
      <formula>(COUNTIF($C$46,"○")&lt;1)</formula>
    </cfRule>
  </conditionalFormatting>
  <conditionalFormatting sqref="C49:AO49">
    <cfRule type="cellIs" dxfId="242" priority="1" stopIfTrue="1" operator="equal">
      <formula>(COUNTIF($C$46,"○")&lt;1)</formula>
    </cfRule>
  </conditionalFormatting>
  <dataValidations count="5">
    <dataValidation imeMode="off" allowBlank="1" showInputMessage="1" showErrorMessage="1" sqref="AG46:AK47 M46:Q47 W46:AA47 AB29 J29:K29 H29 M29 O29:P29 T29 Y29 AD29:AE29 AI29:AJ29 AG29 R29 W29 W18:AO22"/>
    <dataValidation imeMode="hiragana" allowBlank="1" showInputMessage="1" showErrorMessage="1" sqref="C15:G15 E48:H48 A42:AO45 C9:G9 C49:AO49 R48:AO48 C18:G22"/>
    <dataValidation type="list" allowBlank="1" showInputMessage="1" showErrorMessage="1" sqref="C46:C47 E46:E47 H30:AK39">
      <formula1>"○"</formula1>
    </dataValidation>
    <dataValidation type="list" allowBlank="1" showInputMessage="1" showErrorMessage="1" sqref="A8 A13 A25:A27 A16">
      <formula1>"✔"</formula1>
    </dataValidation>
    <dataValidation type="list" showInputMessage="1" showErrorMessage="1" sqref="H46:L46">
      <formula1>"令和,平成,昭和"</formula1>
    </dataValidation>
  </dataValidations>
  <printOptions horizontalCentered="1"/>
  <pageMargins left="0.19685039370078741" right="0.19685039370078741" top="0.19685039370078741" bottom="0.19685039370078741" header="0.19685039370078741" footer="0.11811023622047245"/>
  <pageSetup paperSize="9" scale="47" orientation="portrait" horizontalDpi="300" verticalDpi="300" r:id="rId1"/>
  <headerFooter scaleWithDoc="0">
    <oddFooter>&amp;R&amp;9（令和４年10月開講訓練科から適用）　</oddFooter>
  </headerFooter>
  <colBreaks count="1" manualBreakCount="1">
    <brk id="44"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O83"/>
  <sheetViews>
    <sheetView view="pageBreakPreview" topLeftCell="A55" zoomScale="60" zoomScaleNormal="100" workbookViewId="0">
      <selection activeCell="D21" sqref="D21:M21"/>
    </sheetView>
  </sheetViews>
  <sheetFormatPr defaultRowHeight="13.5"/>
  <cols>
    <col min="1" max="1" width="4.25" customWidth="1"/>
    <col min="2" max="2" width="13" customWidth="1"/>
    <col min="3" max="3" width="21" customWidth="1"/>
    <col min="4" max="4" width="13.5" customWidth="1"/>
    <col min="14" max="14" width="6.625" customWidth="1"/>
    <col min="15" max="15" width="51" customWidth="1"/>
  </cols>
  <sheetData>
    <row r="1" spans="1:15" ht="24.75" customHeight="1">
      <c r="A1" s="46"/>
      <c r="B1" s="46"/>
      <c r="C1" s="46"/>
      <c r="D1" s="46"/>
      <c r="E1" s="46"/>
      <c r="F1" s="46"/>
      <c r="G1" s="46"/>
      <c r="H1" s="46"/>
      <c r="I1" s="46"/>
      <c r="J1" s="46"/>
      <c r="K1" s="46"/>
      <c r="L1" s="46"/>
      <c r="M1" s="46"/>
      <c r="N1" s="46"/>
      <c r="O1" s="531" t="s">
        <v>898</v>
      </c>
    </row>
    <row r="2" spans="1:15" ht="42" customHeight="1">
      <c r="A2" s="2232" t="s">
        <v>368</v>
      </c>
      <c r="B2" s="2232"/>
      <c r="C2" s="2232"/>
      <c r="D2" s="2232"/>
      <c r="E2" s="2232"/>
      <c r="F2" s="2232"/>
      <c r="G2" s="2232"/>
      <c r="H2" s="2232"/>
      <c r="I2" s="2232"/>
      <c r="J2" s="2232"/>
      <c r="K2" s="2232"/>
      <c r="L2" s="2232"/>
      <c r="M2" s="2232"/>
      <c r="N2" s="2232"/>
      <c r="O2" s="2232"/>
    </row>
    <row r="3" spans="1:15" ht="32.25" customHeight="1">
      <c r="A3" s="549"/>
      <c r="B3" s="2233" t="s">
        <v>257</v>
      </c>
      <c r="C3" s="2233"/>
      <c r="D3" s="2234" t="str">
        <f>IF(様式1!L11="","",様式1!L11)</f>
        <v>株式会社キャリアサプライ</v>
      </c>
      <c r="E3" s="2234"/>
      <c r="F3" s="2234"/>
      <c r="G3" s="2234"/>
      <c r="H3" s="2234"/>
      <c r="I3" s="2234"/>
      <c r="J3" s="2234"/>
      <c r="K3" s="2233" t="s">
        <v>313</v>
      </c>
      <c r="L3" s="2233"/>
      <c r="M3" s="2233"/>
      <c r="N3" s="2233"/>
      <c r="O3" s="626" t="str">
        <f>IF(様式1!G36="","",様式1!G36)</f>
        <v>ゼロから始めるWord・Excel・PowerPoint実践科（託児・短時間)</v>
      </c>
    </row>
    <row r="4" spans="1:15" ht="15.75" customHeight="1">
      <c r="A4" s="46"/>
      <c r="B4" s="46"/>
      <c r="C4" s="46"/>
      <c r="D4" s="46"/>
      <c r="E4" s="46"/>
      <c r="F4" s="46"/>
      <c r="G4" s="46"/>
      <c r="H4" s="46"/>
      <c r="I4" s="46"/>
      <c r="J4" s="46"/>
      <c r="K4" s="46"/>
      <c r="L4" s="46"/>
      <c r="M4" s="46"/>
      <c r="N4" s="46"/>
      <c r="O4" s="46"/>
    </row>
    <row r="5" spans="1:15" ht="24.75" customHeight="1">
      <c r="A5" s="534" t="s">
        <v>748</v>
      </c>
      <c r="B5" s="2217" t="s">
        <v>369</v>
      </c>
      <c r="C5" s="2218"/>
      <c r="D5" s="2217" t="s">
        <v>738</v>
      </c>
      <c r="E5" s="2219"/>
      <c r="F5" s="2219"/>
      <c r="G5" s="2219"/>
      <c r="H5" s="2219"/>
      <c r="I5" s="2219"/>
      <c r="J5" s="2219"/>
      <c r="K5" s="2219"/>
      <c r="L5" s="2219"/>
      <c r="M5" s="2218"/>
      <c r="N5" s="2217" t="s">
        <v>370</v>
      </c>
      <c r="O5" s="2218"/>
    </row>
    <row r="6" spans="1:15" ht="54.75" customHeight="1">
      <c r="A6" s="2235">
        <v>1</v>
      </c>
      <c r="B6" s="2205"/>
      <c r="C6" s="2206"/>
      <c r="D6" s="2205"/>
      <c r="E6" s="2209"/>
      <c r="F6" s="2209"/>
      <c r="G6" s="2209"/>
      <c r="H6" s="2209"/>
      <c r="I6" s="2209"/>
      <c r="J6" s="2209"/>
      <c r="K6" s="2209"/>
      <c r="L6" s="2209"/>
      <c r="M6" s="2206"/>
      <c r="N6" s="2205"/>
      <c r="O6" s="2206"/>
    </row>
    <row r="7" spans="1:15" ht="24.75" customHeight="1">
      <c r="A7" s="2200"/>
      <c r="B7" s="2207"/>
      <c r="C7" s="2208"/>
      <c r="D7" s="539" t="s">
        <v>749</v>
      </c>
      <c r="E7" s="2212"/>
      <c r="F7" s="2213"/>
      <c r="G7" s="2213"/>
      <c r="H7" s="2213"/>
      <c r="I7" s="2214" t="s">
        <v>739</v>
      </c>
      <c r="J7" s="2215"/>
      <c r="K7" s="2212"/>
      <c r="L7" s="2213"/>
      <c r="M7" s="2216"/>
      <c r="N7" s="2207"/>
      <c r="O7" s="2208"/>
    </row>
    <row r="8" spans="1:15" ht="24.75" customHeight="1">
      <c r="A8" s="2200"/>
      <c r="B8" s="2217" t="s">
        <v>750</v>
      </c>
      <c r="C8" s="2218"/>
      <c r="D8" s="2217" t="s">
        <v>740</v>
      </c>
      <c r="E8" s="2219"/>
      <c r="F8" s="2219"/>
      <c r="G8" s="2219"/>
      <c r="H8" s="2219"/>
      <c r="I8" s="2219"/>
      <c r="J8" s="2219"/>
      <c r="K8" s="2219"/>
      <c r="L8" s="2219"/>
      <c r="M8" s="2218"/>
      <c r="N8" s="2217" t="s">
        <v>283</v>
      </c>
      <c r="O8" s="2218"/>
    </row>
    <row r="9" spans="1:15" ht="34.700000000000003" customHeight="1">
      <c r="A9" s="2200"/>
      <c r="B9" s="535" t="s">
        <v>741</v>
      </c>
      <c r="C9" s="794"/>
      <c r="D9" s="536" t="s">
        <v>372</v>
      </c>
      <c r="E9" s="2193" t="s">
        <v>373</v>
      </c>
      <c r="F9" s="2194"/>
      <c r="G9" s="2194"/>
      <c r="H9" s="2194"/>
      <c r="I9" s="792"/>
      <c r="J9" s="1181" t="s">
        <v>751</v>
      </c>
      <c r="K9" s="1181"/>
      <c r="L9" s="1181"/>
      <c r="M9" s="2195"/>
      <c r="N9" s="2186"/>
      <c r="O9" s="1215" t="s">
        <v>742</v>
      </c>
    </row>
    <row r="10" spans="1:15" ht="34.700000000000003" customHeight="1">
      <c r="A10" s="2200"/>
      <c r="B10" s="535" t="s">
        <v>743</v>
      </c>
      <c r="C10" s="794"/>
      <c r="D10" s="537" t="s">
        <v>225</v>
      </c>
      <c r="E10" s="2197"/>
      <c r="F10" s="2198"/>
      <c r="G10" s="2198"/>
      <c r="H10" s="2198"/>
      <c r="I10" s="550" t="s">
        <v>56</v>
      </c>
      <c r="J10" s="2198"/>
      <c r="K10" s="2198"/>
      <c r="L10" s="2198"/>
      <c r="M10" s="2199"/>
      <c r="N10" s="2196"/>
      <c r="O10" s="2188"/>
    </row>
    <row r="11" spans="1:15" ht="34.700000000000003" customHeight="1">
      <c r="A11" s="2200"/>
      <c r="B11" s="535" t="s">
        <v>744</v>
      </c>
      <c r="C11" s="794"/>
      <c r="D11" s="537" t="s">
        <v>263</v>
      </c>
      <c r="E11" s="793"/>
      <c r="F11" s="550" t="s">
        <v>264</v>
      </c>
      <c r="G11" s="793"/>
      <c r="H11" s="550" t="s">
        <v>239</v>
      </c>
      <c r="I11" s="550" t="s">
        <v>56</v>
      </c>
      <c r="J11" s="793"/>
      <c r="K11" s="550" t="s">
        <v>264</v>
      </c>
      <c r="L11" s="793"/>
      <c r="M11" s="497" t="s">
        <v>239</v>
      </c>
      <c r="N11" s="2186"/>
      <c r="O11" s="1215" t="s">
        <v>745</v>
      </c>
    </row>
    <row r="12" spans="1:15" ht="34.700000000000003" customHeight="1" thickBot="1">
      <c r="A12" s="2211"/>
      <c r="B12" s="2221"/>
      <c r="C12" s="2222"/>
      <c r="D12" s="540" t="s">
        <v>746</v>
      </c>
      <c r="E12" s="2223"/>
      <c r="F12" s="2224"/>
      <c r="G12" s="541" t="s">
        <v>60</v>
      </c>
      <c r="H12" s="541"/>
      <c r="I12" s="541"/>
      <c r="J12" s="541"/>
      <c r="K12" s="541"/>
      <c r="L12" s="541"/>
      <c r="M12" s="542"/>
      <c r="N12" s="2187"/>
      <c r="O12" s="2220"/>
    </row>
    <row r="13" spans="1:15" ht="24.75" customHeight="1">
      <c r="A13" s="2200">
        <v>2</v>
      </c>
      <c r="B13" s="2202" t="s">
        <v>369</v>
      </c>
      <c r="C13" s="2203"/>
      <c r="D13" s="2202" t="s">
        <v>738</v>
      </c>
      <c r="E13" s="2204"/>
      <c r="F13" s="2204"/>
      <c r="G13" s="2204"/>
      <c r="H13" s="2204"/>
      <c r="I13" s="2204"/>
      <c r="J13" s="2204"/>
      <c r="K13" s="2204"/>
      <c r="L13" s="2204"/>
      <c r="M13" s="2203"/>
      <c r="N13" s="2202" t="s">
        <v>370</v>
      </c>
      <c r="O13" s="2203"/>
    </row>
    <row r="14" spans="1:15" ht="54.75" customHeight="1">
      <c r="A14" s="2200"/>
      <c r="B14" s="2205"/>
      <c r="C14" s="2206"/>
      <c r="D14" s="2205"/>
      <c r="E14" s="2209"/>
      <c r="F14" s="2209"/>
      <c r="G14" s="2209"/>
      <c r="H14" s="2209"/>
      <c r="I14" s="2209"/>
      <c r="J14" s="2209"/>
      <c r="K14" s="2209"/>
      <c r="L14" s="2209"/>
      <c r="M14" s="2206"/>
      <c r="N14" s="2205"/>
      <c r="O14" s="2206"/>
    </row>
    <row r="15" spans="1:15" ht="24.75" customHeight="1">
      <c r="A15" s="2200"/>
      <c r="B15" s="2207"/>
      <c r="C15" s="2208"/>
      <c r="D15" s="539" t="s">
        <v>749</v>
      </c>
      <c r="E15" s="2212"/>
      <c r="F15" s="2213"/>
      <c r="G15" s="2213"/>
      <c r="H15" s="2213"/>
      <c r="I15" s="2214" t="s">
        <v>739</v>
      </c>
      <c r="J15" s="2215"/>
      <c r="K15" s="2212"/>
      <c r="L15" s="2213"/>
      <c r="M15" s="2216"/>
      <c r="N15" s="2207"/>
      <c r="O15" s="2208"/>
    </row>
    <row r="16" spans="1:15" ht="24.75" customHeight="1">
      <c r="A16" s="2200"/>
      <c r="B16" s="2217" t="s">
        <v>750</v>
      </c>
      <c r="C16" s="2218"/>
      <c r="D16" s="2217" t="s">
        <v>740</v>
      </c>
      <c r="E16" s="2219"/>
      <c r="F16" s="2219"/>
      <c r="G16" s="2219"/>
      <c r="H16" s="2219"/>
      <c r="I16" s="2219"/>
      <c r="J16" s="2219"/>
      <c r="K16" s="2219"/>
      <c r="L16" s="2219"/>
      <c r="M16" s="2218"/>
      <c r="N16" s="2217" t="s">
        <v>283</v>
      </c>
      <c r="O16" s="2218"/>
    </row>
    <row r="17" spans="1:15" ht="34.700000000000003" customHeight="1">
      <c r="A17" s="2200"/>
      <c r="B17" s="535" t="s">
        <v>741</v>
      </c>
      <c r="C17" s="794"/>
      <c r="D17" s="536" t="s">
        <v>372</v>
      </c>
      <c r="E17" s="2193" t="s">
        <v>373</v>
      </c>
      <c r="F17" s="2194"/>
      <c r="G17" s="2194"/>
      <c r="H17" s="2194"/>
      <c r="I17" s="792"/>
      <c r="J17" s="1181" t="s">
        <v>751</v>
      </c>
      <c r="K17" s="1181"/>
      <c r="L17" s="1181"/>
      <c r="M17" s="2195"/>
      <c r="N17" s="2186"/>
      <c r="O17" s="1215" t="s">
        <v>742</v>
      </c>
    </row>
    <row r="18" spans="1:15" ht="34.700000000000003" customHeight="1">
      <c r="A18" s="2200"/>
      <c r="B18" s="535" t="s">
        <v>743</v>
      </c>
      <c r="C18" s="794"/>
      <c r="D18" s="537" t="s">
        <v>225</v>
      </c>
      <c r="E18" s="2197"/>
      <c r="F18" s="2198"/>
      <c r="G18" s="2198"/>
      <c r="H18" s="2198"/>
      <c r="I18" s="550" t="s">
        <v>56</v>
      </c>
      <c r="J18" s="2198"/>
      <c r="K18" s="2198"/>
      <c r="L18" s="2198"/>
      <c r="M18" s="2199"/>
      <c r="N18" s="2196"/>
      <c r="O18" s="2188"/>
    </row>
    <row r="19" spans="1:15" ht="34.700000000000003" customHeight="1">
      <c r="A19" s="2200"/>
      <c r="B19" s="535" t="s">
        <v>744</v>
      </c>
      <c r="C19" s="794"/>
      <c r="D19" s="537" t="s">
        <v>263</v>
      </c>
      <c r="E19" s="793"/>
      <c r="F19" s="550" t="s">
        <v>264</v>
      </c>
      <c r="G19" s="793"/>
      <c r="H19" s="550" t="s">
        <v>239</v>
      </c>
      <c r="I19" s="550" t="s">
        <v>56</v>
      </c>
      <c r="J19" s="793"/>
      <c r="K19" s="550" t="s">
        <v>264</v>
      </c>
      <c r="L19" s="793"/>
      <c r="M19" s="497" t="s">
        <v>239</v>
      </c>
      <c r="N19" s="2186"/>
      <c r="O19" s="1215" t="s">
        <v>745</v>
      </c>
    </row>
    <row r="20" spans="1:15" ht="34.700000000000003" customHeight="1" thickBot="1">
      <c r="A20" s="2200"/>
      <c r="B20" s="2228"/>
      <c r="C20" s="2229"/>
      <c r="D20" s="543" t="s">
        <v>746</v>
      </c>
      <c r="E20" s="2230"/>
      <c r="F20" s="2231"/>
      <c r="G20" s="547" t="s">
        <v>60</v>
      </c>
      <c r="H20" s="547"/>
      <c r="I20" s="547"/>
      <c r="J20" s="547"/>
      <c r="K20" s="547"/>
      <c r="L20" s="547"/>
      <c r="M20" s="72"/>
      <c r="N20" s="2187"/>
      <c r="O20" s="1216"/>
    </row>
    <row r="21" spans="1:15" ht="24.75" customHeight="1">
      <c r="A21" s="2210">
        <v>3</v>
      </c>
      <c r="B21" s="2225" t="s">
        <v>369</v>
      </c>
      <c r="C21" s="2226"/>
      <c r="D21" s="2225" t="s">
        <v>738</v>
      </c>
      <c r="E21" s="2227"/>
      <c r="F21" s="2227"/>
      <c r="G21" s="2227"/>
      <c r="H21" s="2227"/>
      <c r="I21" s="2227"/>
      <c r="J21" s="2227"/>
      <c r="K21" s="2227"/>
      <c r="L21" s="2227"/>
      <c r="M21" s="2226"/>
      <c r="N21" s="2225" t="s">
        <v>370</v>
      </c>
      <c r="O21" s="2226"/>
    </row>
    <row r="22" spans="1:15" ht="54.75" customHeight="1">
      <c r="A22" s="2200"/>
      <c r="B22" s="2205"/>
      <c r="C22" s="2206"/>
      <c r="D22" s="2205"/>
      <c r="E22" s="2209"/>
      <c r="F22" s="2209"/>
      <c r="G22" s="2209"/>
      <c r="H22" s="2209"/>
      <c r="I22" s="2209"/>
      <c r="J22" s="2209"/>
      <c r="K22" s="2209"/>
      <c r="L22" s="2209"/>
      <c r="M22" s="2206"/>
      <c r="N22" s="2205"/>
      <c r="O22" s="2206"/>
    </row>
    <row r="23" spans="1:15" ht="24.75" customHeight="1">
      <c r="A23" s="2200"/>
      <c r="B23" s="2207"/>
      <c r="C23" s="2208"/>
      <c r="D23" s="539" t="s">
        <v>749</v>
      </c>
      <c r="E23" s="2212"/>
      <c r="F23" s="2213"/>
      <c r="G23" s="2213"/>
      <c r="H23" s="2213"/>
      <c r="I23" s="2214" t="s">
        <v>739</v>
      </c>
      <c r="J23" s="2215"/>
      <c r="K23" s="2212"/>
      <c r="L23" s="2213"/>
      <c r="M23" s="2216"/>
      <c r="N23" s="2207"/>
      <c r="O23" s="2208"/>
    </row>
    <row r="24" spans="1:15" ht="24.75" customHeight="1">
      <c r="A24" s="2200"/>
      <c r="B24" s="2217" t="s">
        <v>750</v>
      </c>
      <c r="C24" s="2218"/>
      <c r="D24" s="2217" t="s">
        <v>740</v>
      </c>
      <c r="E24" s="2219"/>
      <c r="F24" s="2219"/>
      <c r="G24" s="2219"/>
      <c r="H24" s="2219"/>
      <c r="I24" s="2219"/>
      <c r="J24" s="2219"/>
      <c r="K24" s="2219"/>
      <c r="L24" s="2219"/>
      <c r="M24" s="2218"/>
      <c r="N24" s="2217" t="s">
        <v>283</v>
      </c>
      <c r="O24" s="2218"/>
    </row>
    <row r="25" spans="1:15" ht="34.700000000000003" customHeight="1">
      <c r="A25" s="2200"/>
      <c r="B25" s="535" t="s">
        <v>741</v>
      </c>
      <c r="C25" s="794"/>
      <c r="D25" s="536" t="s">
        <v>372</v>
      </c>
      <c r="E25" s="2193" t="s">
        <v>373</v>
      </c>
      <c r="F25" s="2194"/>
      <c r="G25" s="2194"/>
      <c r="H25" s="2194"/>
      <c r="I25" s="792"/>
      <c r="J25" s="1181" t="s">
        <v>751</v>
      </c>
      <c r="K25" s="1181"/>
      <c r="L25" s="1181"/>
      <c r="M25" s="2195"/>
      <c r="N25" s="2186"/>
      <c r="O25" s="1215" t="s">
        <v>742</v>
      </c>
    </row>
    <row r="26" spans="1:15" ht="34.700000000000003" customHeight="1">
      <c r="A26" s="2200"/>
      <c r="B26" s="535" t="s">
        <v>743</v>
      </c>
      <c r="C26" s="794"/>
      <c r="D26" s="537" t="s">
        <v>225</v>
      </c>
      <c r="E26" s="2197"/>
      <c r="F26" s="2198"/>
      <c r="G26" s="2198"/>
      <c r="H26" s="2198"/>
      <c r="I26" s="550" t="s">
        <v>56</v>
      </c>
      <c r="J26" s="2198"/>
      <c r="K26" s="2198"/>
      <c r="L26" s="2198"/>
      <c r="M26" s="2199"/>
      <c r="N26" s="2196"/>
      <c r="O26" s="2188"/>
    </row>
    <row r="27" spans="1:15" ht="34.700000000000003" customHeight="1">
      <c r="A27" s="2200"/>
      <c r="B27" s="535" t="s">
        <v>744</v>
      </c>
      <c r="C27" s="794"/>
      <c r="D27" s="537" t="s">
        <v>263</v>
      </c>
      <c r="E27" s="793"/>
      <c r="F27" s="550" t="s">
        <v>264</v>
      </c>
      <c r="G27" s="793"/>
      <c r="H27" s="550" t="s">
        <v>239</v>
      </c>
      <c r="I27" s="550" t="s">
        <v>56</v>
      </c>
      <c r="J27" s="793"/>
      <c r="K27" s="550" t="s">
        <v>264</v>
      </c>
      <c r="L27" s="793"/>
      <c r="M27" s="497" t="s">
        <v>239</v>
      </c>
      <c r="N27" s="2186"/>
      <c r="O27" s="1215" t="s">
        <v>745</v>
      </c>
    </row>
    <row r="28" spans="1:15" ht="34.700000000000003" customHeight="1" thickBot="1">
      <c r="A28" s="2211"/>
      <c r="B28" s="2221"/>
      <c r="C28" s="2222"/>
      <c r="D28" s="540" t="s">
        <v>746</v>
      </c>
      <c r="E28" s="2223"/>
      <c r="F28" s="2224"/>
      <c r="G28" s="541" t="s">
        <v>60</v>
      </c>
      <c r="H28" s="541"/>
      <c r="I28" s="541"/>
      <c r="J28" s="541"/>
      <c r="K28" s="541"/>
      <c r="L28" s="541"/>
      <c r="M28" s="542"/>
      <c r="N28" s="2187"/>
      <c r="O28" s="2220"/>
    </row>
    <row r="29" spans="1:15" ht="24.75" customHeight="1">
      <c r="A29" s="2210">
        <v>4</v>
      </c>
      <c r="B29" s="2225" t="s">
        <v>369</v>
      </c>
      <c r="C29" s="2226"/>
      <c r="D29" s="2225" t="s">
        <v>738</v>
      </c>
      <c r="E29" s="2227"/>
      <c r="F29" s="2227"/>
      <c r="G29" s="2227"/>
      <c r="H29" s="2227"/>
      <c r="I29" s="2227"/>
      <c r="J29" s="2227"/>
      <c r="K29" s="2227"/>
      <c r="L29" s="2227"/>
      <c r="M29" s="2226"/>
      <c r="N29" s="2225" t="s">
        <v>370</v>
      </c>
      <c r="O29" s="2226"/>
    </row>
    <row r="30" spans="1:15" ht="54.75" customHeight="1">
      <c r="A30" s="2200"/>
      <c r="B30" s="2205"/>
      <c r="C30" s="2206"/>
      <c r="D30" s="2205"/>
      <c r="E30" s="2209"/>
      <c r="F30" s="2209"/>
      <c r="G30" s="2209"/>
      <c r="H30" s="2209"/>
      <c r="I30" s="2209"/>
      <c r="J30" s="2209"/>
      <c r="K30" s="2209"/>
      <c r="L30" s="2209"/>
      <c r="M30" s="2206"/>
      <c r="N30" s="2205"/>
      <c r="O30" s="2206"/>
    </row>
    <row r="31" spans="1:15" ht="24.75" customHeight="1">
      <c r="A31" s="2200"/>
      <c r="B31" s="2207"/>
      <c r="C31" s="2208"/>
      <c r="D31" s="539" t="s">
        <v>749</v>
      </c>
      <c r="E31" s="2212"/>
      <c r="F31" s="2213"/>
      <c r="G31" s="2213"/>
      <c r="H31" s="2213"/>
      <c r="I31" s="2214" t="s">
        <v>739</v>
      </c>
      <c r="J31" s="2215"/>
      <c r="K31" s="2212"/>
      <c r="L31" s="2213"/>
      <c r="M31" s="2216"/>
      <c r="N31" s="2207"/>
      <c r="O31" s="2208"/>
    </row>
    <row r="32" spans="1:15" ht="24.75" customHeight="1">
      <c r="A32" s="2200"/>
      <c r="B32" s="2217" t="s">
        <v>750</v>
      </c>
      <c r="C32" s="2218"/>
      <c r="D32" s="2217" t="s">
        <v>740</v>
      </c>
      <c r="E32" s="2219"/>
      <c r="F32" s="2219"/>
      <c r="G32" s="2219"/>
      <c r="H32" s="2219"/>
      <c r="I32" s="2219"/>
      <c r="J32" s="2219"/>
      <c r="K32" s="2219"/>
      <c r="L32" s="2219"/>
      <c r="M32" s="2218"/>
      <c r="N32" s="2217" t="s">
        <v>283</v>
      </c>
      <c r="O32" s="2218"/>
    </row>
    <row r="33" spans="1:15" ht="34.700000000000003" customHeight="1">
      <c r="A33" s="2200"/>
      <c r="B33" s="535" t="s">
        <v>741</v>
      </c>
      <c r="C33" s="794"/>
      <c r="D33" s="536" t="s">
        <v>372</v>
      </c>
      <c r="E33" s="2193" t="s">
        <v>373</v>
      </c>
      <c r="F33" s="2194"/>
      <c r="G33" s="2194"/>
      <c r="H33" s="2194"/>
      <c r="I33" s="792"/>
      <c r="J33" s="1181" t="s">
        <v>751</v>
      </c>
      <c r="K33" s="1181"/>
      <c r="L33" s="1181"/>
      <c r="M33" s="2195"/>
      <c r="N33" s="2186"/>
      <c r="O33" s="1215" t="s">
        <v>742</v>
      </c>
    </row>
    <row r="34" spans="1:15" ht="34.700000000000003" customHeight="1">
      <c r="A34" s="2200"/>
      <c r="B34" s="535" t="s">
        <v>743</v>
      </c>
      <c r="C34" s="794"/>
      <c r="D34" s="537" t="s">
        <v>225</v>
      </c>
      <c r="E34" s="2197"/>
      <c r="F34" s="2198"/>
      <c r="G34" s="2198"/>
      <c r="H34" s="2198"/>
      <c r="I34" s="550" t="s">
        <v>56</v>
      </c>
      <c r="J34" s="2198"/>
      <c r="K34" s="2198"/>
      <c r="L34" s="2198"/>
      <c r="M34" s="2199"/>
      <c r="N34" s="2196"/>
      <c r="O34" s="2188"/>
    </row>
    <row r="35" spans="1:15" ht="34.700000000000003" customHeight="1">
      <c r="A35" s="2200"/>
      <c r="B35" s="535" t="s">
        <v>744</v>
      </c>
      <c r="C35" s="794"/>
      <c r="D35" s="537" t="s">
        <v>263</v>
      </c>
      <c r="E35" s="793"/>
      <c r="F35" s="550" t="s">
        <v>264</v>
      </c>
      <c r="G35" s="793"/>
      <c r="H35" s="550" t="s">
        <v>239</v>
      </c>
      <c r="I35" s="550" t="s">
        <v>56</v>
      </c>
      <c r="J35" s="793"/>
      <c r="K35" s="550" t="s">
        <v>264</v>
      </c>
      <c r="L35" s="793"/>
      <c r="M35" s="497" t="s">
        <v>239</v>
      </c>
      <c r="N35" s="2186"/>
      <c r="O35" s="1215" t="s">
        <v>745</v>
      </c>
    </row>
    <row r="36" spans="1:15" ht="34.700000000000003" customHeight="1" thickBot="1">
      <c r="A36" s="2211"/>
      <c r="B36" s="2221"/>
      <c r="C36" s="2222"/>
      <c r="D36" s="540" t="s">
        <v>746</v>
      </c>
      <c r="E36" s="2223"/>
      <c r="F36" s="2224"/>
      <c r="G36" s="541" t="s">
        <v>60</v>
      </c>
      <c r="H36" s="541"/>
      <c r="I36" s="541"/>
      <c r="J36" s="541"/>
      <c r="K36" s="541"/>
      <c r="L36" s="541"/>
      <c r="M36" s="542"/>
      <c r="N36" s="2187"/>
      <c r="O36" s="2220"/>
    </row>
    <row r="37" spans="1:15" ht="24.75" customHeight="1">
      <c r="A37" s="2200">
        <v>5</v>
      </c>
      <c r="B37" s="2202" t="s">
        <v>369</v>
      </c>
      <c r="C37" s="2203"/>
      <c r="D37" s="2202" t="s">
        <v>738</v>
      </c>
      <c r="E37" s="2204"/>
      <c r="F37" s="2204"/>
      <c r="G37" s="2204"/>
      <c r="H37" s="2204"/>
      <c r="I37" s="2204"/>
      <c r="J37" s="2204"/>
      <c r="K37" s="2204"/>
      <c r="L37" s="2204"/>
      <c r="M37" s="2203"/>
      <c r="N37" s="2202" t="s">
        <v>370</v>
      </c>
      <c r="O37" s="2203"/>
    </row>
    <row r="38" spans="1:15" ht="54.75" customHeight="1">
      <c r="A38" s="2200"/>
      <c r="B38" s="2205"/>
      <c r="C38" s="2206"/>
      <c r="D38" s="2205"/>
      <c r="E38" s="2209"/>
      <c r="F38" s="2209"/>
      <c r="G38" s="2209"/>
      <c r="H38" s="2209"/>
      <c r="I38" s="2209"/>
      <c r="J38" s="2209"/>
      <c r="K38" s="2209"/>
      <c r="L38" s="2209"/>
      <c r="M38" s="2206"/>
      <c r="N38" s="2205"/>
      <c r="O38" s="2206"/>
    </row>
    <row r="39" spans="1:15" ht="24.75" customHeight="1">
      <c r="A39" s="2200"/>
      <c r="B39" s="2207"/>
      <c r="C39" s="2208"/>
      <c r="D39" s="539" t="s">
        <v>749</v>
      </c>
      <c r="E39" s="2212"/>
      <c r="F39" s="2213"/>
      <c r="G39" s="2213"/>
      <c r="H39" s="2213"/>
      <c r="I39" s="2214" t="s">
        <v>739</v>
      </c>
      <c r="J39" s="2215"/>
      <c r="K39" s="2212"/>
      <c r="L39" s="2213"/>
      <c r="M39" s="2216"/>
      <c r="N39" s="2207"/>
      <c r="O39" s="2208"/>
    </row>
    <row r="40" spans="1:15" ht="24.75" customHeight="1">
      <c r="A40" s="2200"/>
      <c r="B40" s="2217" t="s">
        <v>750</v>
      </c>
      <c r="C40" s="2218"/>
      <c r="D40" s="2217" t="s">
        <v>740</v>
      </c>
      <c r="E40" s="2219"/>
      <c r="F40" s="2219"/>
      <c r="G40" s="2219"/>
      <c r="H40" s="2219"/>
      <c r="I40" s="2219"/>
      <c r="J40" s="2219"/>
      <c r="K40" s="2219"/>
      <c r="L40" s="2219"/>
      <c r="M40" s="2218"/>
      <c r="N40" s="2217" t="s">
        <v>283</v>
      </c>
      <c r="O40" s="2218"/>
    </row>
    <row r="41" spans="1:15" ht="34.700000000000003" customHeight="1">
      <c r="A41" s="2200"/>
      <c r="B41" s="535" t="s">
        <v>741</v>
      </c>
      <c r="C41" s="794"/>
      <c r="D41" s="536" t="s">
        <v>372</v>
      </c>
      <c r="E41" s="2193" t="s">
        <v>373</v>
      </c>
      <c r="F41" s="2194"/>
      <c r="G41" s="2194"/>
      <c r="H41" s="2194"/>
      <c r="I41" s="792"/>
      <c r="J41" s="1181" t="s">
        <v>751</v>
      </c>
      <c r="K41" s="1181"/>
      <c r="L41" s="1181"/>
      <c r="M41" s="2195"/>
      <c r="N41" s="2186"/>
      <c r="O41" s="1215" t="s">
        <v>742</v>
      </c>
    </row>
    <row r="42" spans="1:15" ht="34.700000000000003" customHeight="1">
      <c r="A42" s="2200"/>
      <c r="B42" s="535" t="s">
        <v>743</v>
      </c>
      <c r="C42" s="794"/>
      <c r="D42" s="537" t="s">
        <v>225</v>
      </c>
      <c r="E42" s="2197"/>
      <c r="F42" s="2198"/>
      <c r="G42" s="2198"/>
      <c r="H42" s="2198"/>
      <c r="I42" s="550" t="s">
        <v>56</v>
      </c>
      <c r="J42" s="2198"/>
      <c r="K42" s="2198"/>
      <c r="L42" s="2198"/>
      <c r="M42" s="2199"/>
      <c r="N42" s="2196"/>
      <c r="O42" s="2188"/>
    </row>
    <row r="43" spans="1:15" ht="34.700000000000003" customHeight="1">
      <c r="A43" s="2200"/>
      <c r="B43" s="535" t="s">
        <v>744</v>
      </c>
      <c r="C43" s="794"/>
      <c r="D43" s="537" t="s">
        <v>263</v>
      </c>
      <c r="E43" s="793"/>
      <c r="F43" s="550" t="s">
        <v>264</v>
      </c>
      <c r="G43" s="793"/>
      <c r="H43" s="550" t="s">
        <v>239</v>
      </c>
      <c r="I43" s="550" t="s">
        <v>56</v>
      </c>
      <c r="J43" s="793"/>
      <c r="K43" s="550" t="s">
        <v>264</v>
      </c>
      <c r="L43" s="793"/>
      <c r="M43" s="497" t="s">
        <v>239</v>
      </c>
      <c r="N43" s="2186"/>
      <c r="O43" s="1215" t="s">
        <v>745</v>
      </c>
    </row>
    <row r="44" spans="1:15" ht="34.700000000000003" customHeight="1" thickBot="1">
      <c r="A44" s="2201"/>
      <c r="B44" s="2189"/>
      <c r="C44" s="2190"/>
      <c r="D44" s="538" t="s">
        <v>746</v>
      </c>
      <c r="E44" s="2191"/>
      <c r="F44" s="2192"/>
      <c r="G44" s="548" t="s">
        <v>60</v>
      </c>
      <c r="H44" s="548"/>
      <c r="I44" s="548"/>
      <c r="J44" s="548"/>
      <c r="K44" s="548"/>
      <c r="L44" s="548"/>
      <c r="M44" s="551"/>
      <c r="N44" s="2187"/>
      <c r="O44" s="2188"/>
    </row>
    <row r="45" spans="1:15">
      <c r="A45" s="46" t="s">
        <v>371</v>
      </c>
      <c r="B45" s="46"/>
      <c r="C45" s="46"/>
      <c r="D45" s="46"/>
      <c r="E45" s="46"/>
      <c r="F45" s="46"/>
      <c r="G45" s="46"/>
      <c r="H45" s="46"/>
      <c r="I45" s="46"/>
      <c r="J45" s="46"/>
      <c r="K45" s="46"/>
      <c r="L45" s="46"/>
      <c r="M45" s="46"/>
      <c r="N45" s="46"/>
      <c r="O45" s="46"/>
    </row>
    <row r="46" spans="1:15">
      <c r="A46" s="46"/>
      <c r="B46" s="46"/>
      <c r="C46" s="46"/>
      <c r="D46" s="46"/>
      <c r="E46" s="46"/>
      <c r="F46" s="46"/>
      <c r="G46" s="46"/>
      <c r="H46" s="46"/>
      <c r="I46" s="46"/>
      <c r="J46" s="46"/>
      <c r="K46" s="46"/>
      <c r="L46" s="46"/>
      <c r="M46" s="46"/>
      <c r="N46" s="46"/>
      <c r="O46" s="46"/>
    </row>
    <row r="47" spans="1:15" ht="39.75" customHeight="1">
      <c r="A47" s="552"/>
      <c r="B47" s="552"/>
      <c r="C47" s="552"/>
      <c r="D47" s="552"/>
      <c r="E47" s="552"/>
      <c r="F47" s="552"/>
      <c r="G47" s="552"/>
      <c r="H47" s="552"/>
      <c r="I47" s="552"/>
      <c r="J47" s="552"/>
      <c r="K47" s="552"/>
      <c r="L47" s="552"/>
      <c r="M47" s="552"/>
      <c r="N47" s="552"/>
      <c r="O47" s="552"/>
    </row>
    <row r="48" spans="1:15" ht="39.75" customHeight="1">
      <c r="A48" s="552"/>
      <c r="B48" s="552"/>
      <c r="C48" s="552"/>
      <c r="D48" s="552"/>
      <c r="E48" s="552"/>
      <c r="F48" s="552"/>
      <c r="G48" s="552"/>
      <c r="H48" s="552"/>
      <c r="I48" s="552"/>
      <c r="J48" s="552"/>
      <c r="K48" s="552"/>
      <c r="L48" s="552"/>
      <c r="M48" s="552"/>
      <c r="N48" s="552"/>
      <c r="O48" s="552"/>
    </row>
    <row r="49" spans="1:15" ht="39.75" customHeight="1">
      <c r="A49" s="552"/>
      <c r="B49" s="552"/>
      <c r="C49" s="552"/>
      <c r="D49" s="552"/>
      <c r="E49" s="552"/>
      <c r="F49" s="552"/>
      <c r="G49" s="552"/>
      <c r="H49" s="552"/>
      <c r="I49" s="552"/>
      <c r="J49" s="552"/>
      <c r="K49" s="552"/>
      <c r="L49" s="552"/>
      <c r="M49" s="552"/>
      <c r="N49" s="552"/>
      <c r="O49" s="552"/>
    </row>
    <row r="50" spans="1:15" ht="39.75" customHeight="1">
      <c r="A50" s="552"/>
      <c r="B50" s="552"/>
      <c r="C50" s="552"/>
      <c r="D50" s="552"/>
      <c r="E50" s="552"/>
      <c r="F50" s="552"/>
      <c r="G50" s="552"/>
      <c r="H50" s="552"/>
      <c r="I50" s="552"/>
      <c r="J50" s="552"/>
      <c r="K50" s="552"/>
      <c r="L50" s="552"/>
      <c r="M50" s="552"/>
      <c r="N50" s="552"/>
      <c r="O50" s="552"/>
    </row>
    <row r="51" spans="1:15" ht="39.75" customHeight="1">
      <c r="A51" s="552"/>
      <c r="B51" s="552"/>
      <c r="C51" s="552"/>
      <c r="D51" s="552"/>
      <c r="E51" s="552"/>
      <c r="F51" s="552"/>
      <c r="G51" s="552"/>
      <c r="H51" s="552"/>
      <c r="I51" s="552"/>
      <c r="J51" s="552"/>
      <c r="K51" s="552"/>
      <c r="L51" s="552"/>
      <c r="M51" s="552"/>
      <c r="N51" s="552"/>
      <c r="O51" s="552"/>
    </row>
    <row r="52" spans="1:15" ht="39.75" customHeight="1">
      <c r="A52" s="552"/>
      <c r="B52" s="552"/>
      <c r="C52" s="552"/>
      <c r="D52" s="552"/>
      <c r="E52" s="552"/>
      <c r="F52" s="552"/>
      <c r="G52" s="552"/>
      <c r="H52" s="552"/>
      <c r="I52" s="552"/>
      <c r="J52" s="552"/>
      <c r="K52" s="552"/>
      <c r="L52" s="552"/>
      <c r="M52" s="552"/>
      <c r="N52" s="552"/>
      <c r="O52" s="552"/>
    </row>
    <row r="53" spans="1:15" ht="39.75" customHeight="1">
      <c r="A53" s="552"/>
      <c r="B53" s="552"/>
      <c r="C53" s="552"/>
      <c r="D53" s="552"/>
      <c r="E53" s="552"/>
      <c r="F53" s="552"/>
      <c r="G53" s="552"/>
      <c r="H53" s="552"/>
      <c r="I53" s="552"/>
      <c r="J53" s="552"/>
      <c r="K53" s="552"/>
      <c r="L53" s="552"/>
      <c r="M53" s="552"/>
      <c r="N53" s="552"/>
      <c r="O53" s="552"/>
    </row>
    <row r="54" spans="1:15" ht="39.75" customHeight="1">
      <c r="A54" s="552"/>
      <c r="B54" s="552"/>
      <c r="C54" s="552"/>
      <c r="D54" s="552"/>
      <c r="E54" s="552"/>
      <c r="F54" s="552"/>
      <c r="G54" s="552"/>
      <c r="H54" s="552"/>
      <c r="I54" s="552"/>
      <c r="J54" s="552"/>
      <c r="K54" s="552"/>
      <c r="L54" s="552"/>
      <c r="M54" s="552"/>
      <c r="N54" s="552"/>
      <c r="O54" s="552"/>
    </row>
    <row r="55" spans="1:15" ht="39.75" customHeight="1">
      <c r="A55" s="552"/>
      <c r="B55" s="552"/>
      <c r="C55" s="552"/>
      <c r="D55" s="552"/>
      <c r="E55" s="552"/>
      <c r="F55" s="552"/>
      <c r="G55" s="552"/>
      <c r="H55" s="552"/>
      <c r="I55" s="552"/>
      <c r="J55" s="552"/>
      <c r="K55" s="552"/>
      <c r="L55" s="552"/>
      <c r="M55" s="552"/>
      <c r="N55" s="552"/>
      <c r="O55" s="552"/>
    </row>
    <row r="56" spans="1:15" ht="39.75" customHeight="1">
      <c r="A56" s="552"/>
      <c r="B56" s="552"/>
      <c r="C56" s="552"/>
      <c r="D56" s="552"/>
      <c r="E56" s="552"/>
      <c r="F56" s="552"/>
      <c r="G56" s="552"/>
      <c r="H56" s="552"/>
      <c r="I56" s="552"/>
      <c r="J56" s="552"/>
      <c r="K56" s="552"/>
      <c r="L56" s="552"/>
      <c r="M56" s="552"/>
      <c r="N56" s="552"/>
      <c r="O56" s="552"/>
    </row>
    <row r="57" spans="1:15" ht="39.75" customHeight="1">
      <c r="A57" s="552"/>
      <c r="B57" s="552"/>
      <c r="C57" s="552"/>
      <c r="D57" s="552"/>
      <c r="E57" s="552"/>
      <c r="F57" s="552"/>
      <c r="G57" s="552"/>
      <c r="H57" s="552"/>
      <c r="I57" s="552"/>
      <c r="J57" s="552"/>
      <c r="K57" s="552"/>
      <c r="L57" s="552"/>
      <c r="M57" s="552"/>
      <c r="N57" s="552"/>
      <c r="O57" s="552"/>
    </row>
    <row r="58" spans="1:15" ht="39.75" customHeight="1">
      <c r="A58" s="552"/>
      <c r="B58" s="552"/>
      <c r="C58" s="552"/>
      <c r="D58" s="552"/>
      <c r="E58" s="552"/>
      <c r="F58" s="552"/>
      <c r="G58" s="552"/>
      <c r="H58" s="552"/>
      <c r="I58" s="552"/>
      <c r="J58" s="552"/>
      <c r="K58" s="552"/>
      <c r="L58" s="552"/>
      <c r="M58" s="552"/>
      <c r="N58" s="552"/>
      <c r="O58" s="552"/>
    </row>
    <row r="59" spans="1:15" ht="39.75" customHeight="1">
      <c r="A59" s="552"/>
      <c r="B59" s="552"/>
      <c r="C59" s="552"/>
      <c r="D59" s="552"/>
      <c r="E59" s="552"/>
      <c r="F59" s="552"/>
      <c r="G59" s="552"/>
      <c r="H59" s="552"/>
      <c r="I59" s="552"/>
      <c r="J59" s="552"/>
      <c r="K59" s="552"/>
      <c r="L59" s="552"/>
      <c r="M59" s="552"/>
      <c r="N59" s="552"/>
      <c r="O59" s="552"/>
    </row>
    <row r="60" spans="1:15" ht="39.75" customHeight="1">
      <c r="A60" s="552"/>
      <c r="B60" s="552"/>
      <c r="C60" s="552"/>
      <c r="D60" s="552"/>
      <c r="E60" s="552"/>
      <c r="F60" s="552"/>
      <c r="G60" s="552"/>
      <c r="H60" s="552"/>
      <c r="I60" s="552"/>
      <c r="J60" s="552"/>
      <c r="K60" s="552"/>
      <c r="L60" s="552"/>
      <c r="M60" s="552"/>
      <c r="N60" s="552"/>
      <c r="O60" s="552"/>
    </row>
    <row r="61" spans="1:15" ht="39.75" customHeight="1">
      <c r="A61" s="552"/>
      <c r="B61" s="552"/>
      <c r="C61" s="552"/>
      <c r="D61" s="552"/>
      <c r="E61" s="552"/>
      <c r="F61" s="552"/>
      <c r="G61" s="552"/>
      <c r="H61" s="552"/>
      <c r="I61" s="552"/>
      <c r="J61" s="552"/>
      <c r="K61" s="552"/>
      <c r="L61" s="552"/>
      <c r="M61" s="552"/>
      <c r="N61" s="552"/>
      <c r="O61" s="552"/>
    </row>
    <row r="62" spans="1:15" ht="39.75" customHeight="1">
      <c r="A62" s="552"/>
      <c r="B62" s="552"/>
      <c r="C62" s="552"/>
      <c r="D62" s="552"/>
      <c r="E62" s="552"/>
      <c r="F62" s="552"/>
      <c r="G62" s="552"/>
      <c r="H62" s="552"/>
      <c r="I62" s="552"/>
      <c r="J62" s="552"/>
      <c r="K62" s="552"/>
      <c r="L62" s="552"/>
      <c r="M62" s="552"/>
      <c r="N62" s="552"/>
      <c r="O62" s="552"/>
    </row>
    <row r="63" spans="1:15" ht="39.75" customHeight="1">
      <c r="A63" s="552"/>
      <c r="B63" s="552"/>
      <c r="C63" s="552"/>
      <c r="D63" s="552"/>
      <c r="E63" s="552"/>
      <c r="F63" s="552"/>
      <c r="G63" s="552"/>
      <c r="H63" s="552"/>
      <c r="I63" s="552"/>
      <c r="J63" s="552"/>
      <c r="K63" s="552"/>
      <c r="L63" s="552"/>
      <c r="M63" s="552"/>
      <c r="N63" s="552"/>
      <c r="O63" s="552"/>
    </row>
    <row r="64" spans="1:15" ht="39.75" customHeight="1">
      <c r="A64" s="552"/>
      <c r="B64" s="552"/>
      <c r="C64" s="552"/>
      <c r="D64" s="552"/>
      <c r="E64" s="552"/>
      <c r="F64" s="552"/>
      <c r="G64" s="552"/>
      <c r="H64" s="552"/>
      <c r="I64" s="552"/>
      <c r="J64" s="552"/>
      <c r="K64" s="552"/>
      <c r="L64" s="552"/>
      <c r="M64" s="552"/>
      <c r="N64" s="552"/>
      <c r="O64" s="552"/>
    </row>
    <row r="65" spans="1:15" ht="39.75" customHeight="1">
      <c r="A65" s="552"/>
      <c r="B65" s="552"/>
      <c r="C65" s="552"/>
      <c r="D65" s="552"/>
      <c r="E65" s="552"/>
      <c r="F65" s="552"/>
      <c r="G65" s="552"/>
      <c r="H65" s="552"/>
      <c r="I65" s="552"/>
      <c r="J65" s="552"/>
      <c r="K65" s="552"/>
      <c r="L65" s="552"/>
      <c r="M65" s="552"/>
      <c r="N65" s="552"/>
      <c r="O65" s="552"/>
    </row>
    <row r="66" spans="1:15" ht="39.75" customHeight="1">
      <c r="A66" s="552"/>
      <c r="B66" s="552"/>
      <c r="C66" s="552"/>
      <c r="D66" s="552"/>
      <c r="E66" s="552"/>
      <c r="F66" s="552"/>
      <c r="G66" s="552"/>
      <c r="H66" s="552"/>
      <c r="I66" s="552"/>
      <c r="J66" s="552"/>
      <c r="K66" s="552"/>
      <c r="L66" s="552"/>
      <c r="M66" s="552"/>
      <c r="N66" s="552"/>
      <c r="O66" s="552"/>
    </row>
    <row r="67" spans="1:15" ht="39.75" customHeight="1">
      <c r="A67" s="552"/>
      <c r="B67" s="552"/>
      <c r="C67" s="552"/>
      <c r="D67" s="552"/>
      <c r="E67" s="552"/>
      <c r="F67" s="552"/>
      <c r="G67" s="552"/>
      <c r="H67" s="552"/>
      <c r="I67" s="552"/>
      <c r="J67" s="552"/>
      <c r="K67" s="552"/>
      <c r="L67" s="552"/>
      <c r="M67" s="552"/>
      <c r="N67" s="552"/>
      <c r="O67" s="552"/>
    </row>
    <row r="68" spans="1:15" ht="39.75" customHeight="1">
      <c r="A68" s="552"/>
      <c r="B68" s="552"/>
      <c r="C68" s="552"/>
      <c r="D68" s="552"/>
      <c r="E68" s="552"/>
      <c r="F68" s="552"/>
      <c r="G68" s="552"/>
      <c r="H68" s="552"/>
      <c r="I68" s="552"/>
      <c r="J68" s="552"/>
      <c r="K68" s="552"/>
      <c r="L68" s="552"/>
      <c r="M68" s="552"/>
      <c r="N68" s="552"/>
      <c r="O68" s="552"/>
    </row>
    <row r="69" spans="1:15" ht="39.75" customHeight="1">
      <c r="A69" s="552"/>
      <c r="B69" s="552"/>
      <c r="C69" s="552"/>
      <c r="D69" s="552"/>
      <c r="E69" s="552"/>
      <c r="F69" s="552"/>
      <c r="G69" s="552"/>
      <c r="H69" s="552"/>
      <c r="I69" s="552"/>
      <c r="J69" s="552"/>
      <c r="K69" s="552"/>
      <c r="L69" s="552"/>
      <c r="M69" s="552"/>
      <c r="N69" s="552"/>
      <c r="O69" s="552"/>
    </row>
    <row r="70" spans="1:15" ht="39.75" customHeight="1">
      <c r="A70" s="552"/>
      <c r="B70" s="552"/>
      <c r="C70" s="552"/>
      <c r="D70" s="552"/>
      <c r="E70" s="552"/>
      <c r="F70" s="552"/>
      <c r="G70" s="552"/>
      <c r="H70" s="552"/>
      <c r="I70" s="552"/>
      <c r="J70" s="552"/>
      <c r="K70" s="552"/>
      <c r="L70" s="552"/>
      <c r="M70" s="552"/>
      <c r="N70" s="552"/>
      <c r="O70" s="552"/>
    </row>
    <row r="71" spans="1:15" ht="39.75" customHeight="1">
      <c r="A71" s="552"/>
      <c r="B71" s="552"/>
      <c r="C71" s="552"/>
      <c r="D71" s="552"/>
      <c r="E71" s="552"/>
      <c r="F71" s="552"/>
      <c r="G71" s="552"/>
      <c r="H71" s="552"/>
      <c r="I71" s="552"/>
      <c r="J71" s="552"/>
      <c r="K71" s="552"/>
      <c r="L71" s="552"/>
      <c r="M71" s="552"/>
      <c r="N71" s="552"/>
      <c r="O71" s="552"/>
    </row>
    <row r="72" spans="1:15" ht="39.75" customHeight="1">
      <c r="A72" s="552"/>
      <c r="B72" s="552"/>
      <c r="C72" s="552"/>
      <c r="D72" s="552"/>
      <c r="E72" s="552"/>
      <c r="F72" s="552"/>
      <c r="G72" s="552"/>
      <c r="H72" s="552"/>
      <c r="I72" s="552"/>
      <c r="J72" s="552"/>
      <c r="K72" s="552"/>
      <c r="L72" s="552"/>
      <c r="M72" s="552"/>
      <c r="N72" s="552"/>
      <c r="O72" s="552"/>
    </row>
    <row r="73" spans="1:15" ht="39.75" customHeight="1">
      <c r="A73" s="552"/>
      <c r="B73" s="552"/>
      <c r="C73" s="552"/>
      <c r="D73" s="552"/>
      <c r="E73" s="552"/>
      <c r="F73" s="552"/>
      <c r="G73" s="552"/>
      <c r="H73" s="552"/>
      <c r="I73" s="552"/>
      <c r="J73" s="552"/>
      <c r="K73" s="552"/>
      <c r="L73" s="552"/>
      <c r="M73" s="552"/>
      <c r="N73" s="552"/>
      <c r="O73" s="552"/>
    </row>
    <row r="74" spans="1:15" ht="39.75" customHeight="1">
      <c r="A74" s="552"/>
      <c r="B74" s="552"/>
      <c r="C74" s="552"/>
      <c r="D74" s="552"/>
      <c r="E74" s="552"/>
      <c r="F74" s="552"/>
      <c r="G74" s="552"/>
      <c r="H74" s="552"/>
      <c r="I74" s="552"/>
      <c r="J74" s="552"/>
      <c r="K74" s="552"/>
      <c r="L74" s="552"/>
      <c r="M74" s="552"/>
      <c r="N74" s="552"/>
      <c r="O74" s="552"/>
    </row>
    <row r="75" spans="1:15" ht="39.75" customHeight="1">
      <c r="A75" s="552"/>
      <c r="B75" s="552"/>
      <c r="C75" s="552"/>
      <c r="D75" s="552"/>
      <c r="E75" s="552"/>
      <c r="F75" s="552"/>
      <c r="G75" s="552"/>
      <c r="H75" s="552"/>
      <c r="I75" s="552"/>
      <c r="J75" s="552"/>
      <c r="K75" s="552"/>
      <c r="L75" s="552"/>
      <c r="M75" s="552"/>
      <c r="N75" s="552"/>
      <c r="O75" s="552"/>
    </row>
    <row r="76" spans="1:15" ht="39.75" customHeight="1">
      <c r="A76" s="552"/>
      <c r="B76" s="552"/>
      <c r="C76" s="552"/>
      <c r="D76" s="552"/>
      <c r="E76" s="552"/>
      <c r="F76" s="552"/>
      <c r="G76" s="552"/>
      <c r="H76" s="552"/>
      <c r="I76" s="552"/>
      <c r="J76" s="552"/>
      <c r="K76" s="552"/>
      <c r="L76" s="552"/>
      <c r="M76" s="552"/>
      <c r="N76" s="552"/>
      <c r="O76" s="552"/>
    </row>
    <row r="77" spans="1:15" ht="39.75" customHeight="1">
      <c r="A77" s="552"/>
      <c r="B77" s="552"/>
      <c r="C77" s="552"/>
      <c r="D77" s="552"/>
      <c r="E77" s="552"/>
      <c r="F77" s="552"/>
      <c r="G77" s="552"/>
      <c r="H77" s="552"/>
      <c r="I77" s="552"/>
      <c r="J77" s="552"/>
      <c r="K77" s="552"/>
      <c r="L77" s="552"/>
      <c r="M77" s="552"/>
      <c r="N77" s="552"/>
      <c r="O77" s="552"/>
    </row>
    <row r="78" spans="1:15" ht="39.75" customHeight="1">
      <c r="A78" s="552"/>
      <c r="B78" s="552"/>
      <c r="C78" s="552"/>
      <c r="D78" s="552"/>
      <c r="E78" s="552"/>
      <c r="F78" s="552"/>
      <c r="G78" s="552"/>
      <c r="H78" s="552"/>
      <c r="I78" s="552"/>
      <c r="J78" s="552"/>
      <c r="K78" s="552"/>
      <c r="L78" s="552"/>
      <c r="M78" s="552"/>
      <c r="N78" s="552"/>
      <c r="O78" s="552"/>
    </row>
    <row r="79" spans="1:15" ht="39.75" customHeight="1">
      <c r="A79" s="552"/>
      <c r="B79" s="552"/>
      <c r="C79" s="552"/>
      <c r="D79" s="552"/>
      <c r="E79" s="552"/>
      <c r="F79" s="552"/>
      <c r="G79" s="552"/>
      <c r="H79" s="552"/>
      <c r="I79" s="552"/>
      <c r="J79" s="552"/>
      <c r="K79" s="552"/>
      <c r="L79" s="552"/>
      <c r="M79" s="552"/>
      <c r="N79" s="552"/>
      <c r="O79" s="552"/>
    </row>
    <row r="80" spans="1:15" ht="39.75" customHeight="1">
      <c r="A80" s="552"/>
      <c r="B80" s="552"/>
      <c r="C80" s="552"/>
      <c r="D80" s="552"/>
      <c r="E80" s="552"/>
      <c r="F80" s="552"/>
      <c r="G80" s="552"/>
      <c r="H80" s="552"/>
      <c r="I80" s="552"/>
      <c r="J80" s="552"/>
      <c r="K80" s="552"/>
      <c r="L80" s="552"/>
      <c r="M80" s="552"/>
      <c r="N80" s="552"/>
      <c r="O80" s="552"/>
    </row>
    <row r="81" spans="1:15" ht="39.75" customHeight="1">
      <c r="A81" s="552"/>
      <c r="B81" s="552"/>
      <c r="C81" s="552"/>
      <c r="D81" s="552"/>
      <c r="E81" s="552"/>
      <c r="F81" s="552"/>
      <c r="G81" s="552"/>
      <c r="H81" s="552"/>
      <c r="I81" s="552"/>
      <c r="J81" s="552"/>
      <c r="K81" s="552"/>
      <c r="L81" s="552"/>
      <c r="M81" s="552"/>
      <c r="N81" s="552"/>
      <c r="O81" s="552"/>
    </row>
    <row r="82" spans="1:15" ht="39.75" customHeight="1">
      <c r="A82" s="552"/>
      <c r="B82" s="552"/>
      <c r="C82" s="552"/>
      <c r="D82" s="552"/>
      <c r="E82" s="552"/>
      <c r="F82" s="552"/>
      <c r="G82" s="552"/>
      <c r="H82" s="552"/>
      <c r="I82" s="552"/>
      <c r="J82" s="552"/>
      <c r="K82" s="552"/>
      <c r="L82" s="552"/>
      <c r="M82" s="552"/>
      <c r="N82" s="552"/>
      <c r="O82" s="552"/>
    </row>
    <row r="83" spans="1:15" ht="39.75" customHeight="1">
      <c r="A83" s="552"/>
      <c r="B83" s="552"/>
      <c r="C83" s="552"/>
      <c r="D83" s="552"/>
      <c r="E83" s="552"/>
      <c r="F83" s="552"/>
      <c r="G83" s="552"/>
      <c r="H83" s="552"/>
      <c r="I83" s="552"/>
      <c r="J83" s="552"/>
      <c r="K83" s="552"/>
      <c r="L83" s="552"/>
      <c r="M83" s="552"/>
      <c r="N83" s="552"/>
      <c r="O83" s="552"/>
    </row>
  </sheetData>
  <mergeCells count="119">
    <mergeCell ref="A2:O2"/>
    <mergeCell ref="B3:C3"/>
    <mergeCell ref="D3:J3"/>
    <mergeCell ref="K3:N3"/>
    <mergeCell ref="B5:C5"/>
    <mergeCell ref="D5:M5"/>
    <mergeCell ref="N5:O5"/>
    <mergeCell ref="E9:H9"/>
    <mergeCell ref="J9:M9"/>
    <mergeCell ref="N9:N10"/>
    <mergeCell ref="O9:O10"/>
    <mergeCell ref="E10:H10"/>
    <mergeCell ref="J10:M10"/>
    <mergeCell ref="A6:A12"/>
    <mergeCell ref="B6:C7"/>
    <mergeCell ref="D6:M6"/>
    <mergeCell ref="N6:O7"/>
    <mergeCell ref="E7:H7"/>
    <mergeCell ref="I7:J7"/>
    <mergeCell ref="K7:M7"/>
    <mergeCell ref="B8:C8"/>
    <mergeCell ref="D8:M8"/>
    <mergeCell ref="N8:O8"/>
    <mergeCell ref="B16:C16"/>
    <mergeCell ref="D16:M16"/>
    <mergeCell ref="N16:O16"/>
    <mergeCell ref="N11:N12"/>
    <mergeCell ref="O11:O12"/>
    <mergeCell ref="B12:C12"/>
    <mergeCell ref="E12:F12"/>
    <mergeCell ref="A13:A20"/>
    <mergeCell ref="B13:C13"/>
    <mergeCell ref="D13:M13"/>
    <mergeCell ref="N13:O13"/>
    <mergeCell ref="B14:C15"/>
    <mergeCell ref="D14:M14"/>
    <mergeCell ref="E17:H17"/>
    <mergeCell ref="J17:M17"/>
    <mergeCell ref="N17:N18"/>
    <mergeCell ref="O17:O18"/>
    <mergeCell ref="E18:H18"/>
    <mergeCell ref="J18:M18"/>
    <mergeCell ref="N14:O15"/>
    <mergeCell ref="E15:H15"/>
    <mergeCell ref="I15:J15"/>
    <mergeCell ref="K15:M15"/>
    <mergeCell ref="B24:C24"/>
    <mergeCell ref="D24:M24"/>
    <mergeCell ref="N24:O24"/>
    <mergeCell ref="N19:N20"/>
    <mergeCell ref="O19:O20"/>
    <mergeCell ref="B20:C20"/>
    <mergeCell ref="E20:F20"/>
    <mergeCell ref="A21:A28"/>
    <mergeCell ref="B21:C21"/>
    <mergeCell ref="D21:M21"/>
    <mergeCell ref="N21:O21"/>
    <mergeCell ref="B22:C23"/>
    <mergeCell ref="D22:M22"/>
    <mergeCell ref="E25:H25"/>
    <mergeCell ref="J25:M25"/>
    <mergeCell ref="N25:N26"/>
    <mergeCell ref="O25:O26"/>
    <mergeCell ref="E26:H26"/>
    <mergeCell ref="J26:M26"/>
    <mergeCell ref="N22:O23"/>
    <mergeCell ref="E23:H23"/>
    <mergeCell ref="I23:J23"/>
    <mergeCell ref="K23:M23"/>
    <mergeCell ref="N30:O31"/>
    <mergeCell ref="E31:H31"/>
    <mergeCell ref="I31:J31"/>
    <mergeCell ref="K31:M31"/>
    <mergeCell ref="B32:C32"/>
    <mergeCell ref="D32:M32"/>
    <mergeCell ref="N32:O32"/>
    <mergeCell ref="N27:N28"/>
    <mergeCell ref="O27:O28"/>
    <mergeCell ref="B28:C28"/>
    <mergeCell ref="E28:F28"/>
    <mergeCell ref="B29:C29"/>
    <mergeCell ref="D29:M29"/>
    <mergeCell ref="N29:O29"/>
    <mergeCell ref="B30:C31"/>
    <mergeCell ref="D30:M30"/>
    <mergeCell ref="A37:A44"/>
    <mergeCell ref="B37:C37"/>
    <mergeCell ref="D37:M37"/>
    <mergeCell ref="N37:O37"/>
    <mergeCell ref="B38:C39"/>
    <mergeCell ref="D38:M38"/>
    <mergeCell ref="E33:H33"/>
    <mergeCell ref="J33:M33"/>
    <mergeCell ref="N33:N34"/>
    <mergeCell ref="O33:O34"/>
    <mergeCell ref="E34:H34"/>
    <mergeCell ref="J34:M34"/>
    <mergeCell ref="A29:A36"/>
    <mergeCell ref="N38:O39"/>
    <mergeCell ref="E39:H39"/>
    <mergeCell ref="I39:J39"/>
    <mergeCell ref="K39:M39"/>
    <mergeCell ref="B40:C40"/>
    <mergeCell ref="D40:M40"/>
    <mergeCell ref="N40:O40"/>
    <mergeCell ref="N35:N36"/>
    <mergeCell ref="O35:O36"/>
    <mergeCell ref="B36:C36"/>
    <mergeCell ref="E36:F36"/>
    <mergeCell ref="N43:N44"/>
    <mergeCell ref="O43:O44"/>
    <mergeCell ref="B44:C44"/>
    <mergeCell ref="E44:F44"/>
    <mergeCell ref="E41:H41"/>
    <mergeCell ref="J41:M41"/>
    <mergeCell ref="N41:N42"/>
    <mergeCell ref="O41:O42"/>
    <mergeCell ref="E42:H42"/>
    <mergeCell ref="J42:M42"/>
  </mergeCells>
  <phoneticPr fontId="9"/>
  <conditionalFormatting sqref="D6:J6 C9 C11">
    <cfRule type="cellIs" dxfId="241" priority="82" stopIfTrue="1" operator="equal">
      <formula>""</formula>
    </cfRule>
  </conditionalFormatting>
  <conditionalFormatting sqref="D7:E7">
    <cfRule type="cellIs" dxfId="240" priority="81" stopIfTrue="1" operator="equal">
      <formula>""</formula>
    </cfRule>
  </conditionalFormatting>
  <conditionalFormatting sqref="B6">
    <cfRule type="cellIs" dxfId="239" priority="80" stopIfTrue="1" operator="equal">
      <formula>""</formula>
    </cfRule>
  </conditionalFormatting>
  <conditionalFormatting sqref="C10">
    <cfRule type="cellIs" dxfId="238" priority="79" stopIfTrue="1" operator="equal">
      <formula>""</formula>
    </cfRule>
  </conditionalFormatting>
  <conditionalFormatting sqref="N6">
    <cfRule type="cellIs" dxfId="237" priority="78" stopIfTrue="1" operator="equal">
      <formula>""</formula>
    </cfRule>
  </conditionalFormatting>
  <conditionalFormatting sqref="J11">
    <cfRule type="cellIs" dxfId="236" priority="75" stopIfTrue="1" operator="equal">
      <formula>""</formula>
    </cfRule>
  </conditionalFormatting>
  <conditionalFormatting sqref="K7">
    <cfRule type="cellIs" dxfId="235" priority="71" stopIfTrue="1" operator="equal">
      <formula>""</formula>
    </cfRule>
  </conditionalFormatting>
  <conditionalFormatting sqref="I9">
    <cfRule type="cellIs" dxfId="234" priority="73" stopIfTrue="1" operator="equal">
      <formula>""</formula>
    </cfRule>
  </conditionalFormatting>
  <conditionalFormatting sqref="E12">
    <cfRule type="cellIs" dxfId="233" priority="72" stopIfTrue="1" operator="equal">
      <formula>""</formula>
    </cfRule>
  </conditionalFormatting>
  <conditionalFormatting sqref="D12 D11:E11 G11">
    <cfRule type="cellIs" dxfId="232" priority="77" stopIfTrue="1" operator="equal">
      <formula>""</formula>
    </cfRule>
  </conditionalFormatting>
  <conditionalFormatting sqref="E10">
    <cfRule type="cellIs" dxfId="231" priority="76" stopIfTrue="1" operator="equal">
      <formula>""</formula>
    </cfRule>
  </conditionalFormatting>
  <conditionalFormatting sqref="N14">
    <cfRule type="cellIs" dxfId="230" priority="66" stopIfTrue="1" operator="equal">
      <formula>""</formula>
    </cfRule>
  </conditionalFormatting>
  <conditionalFormatting sqref="L11">
    <cfRule type="cellIs" dxfId="229" priority="74" stopIfTrue="1" operator="equal">
      <formula>""</formula>
    </cfRule>
  </conditionalFormatting>
  <conditionalFormatting sqref="J19">
    <cfRule type="cellIs" dxfId="228" priority="64" stopIfTrue="1" operator="equal">
      <formula>""</formula>
    </cfRule>
  </conditionalFormatting>
  <conditionalFormatting sqref="D14:J14 C17 C19">
    <cfRule type="cellIs" dxfId="227" priority="70" stopIfTrue="1" operator="equal">
      <formula>""</formula>
    </cfRule>
  </conditionalFormatting>
  <conditionalFormatting sqref="D15:E15">
    <cfRule type="cellIs" dxfId="226" priority="69" stopIfTrue="1" operator="equal">
      <formula>""</formula>
    </cfRule>
  </conditionalFormatting>
  <conditionalFormatting sqref="B14">
    <cfRule type="cellIs" dxfId="225" priority="68" stopIfTrue="1" operator="equal">
      <formula>""</formula>
    </cfRule>
  </conditionalFormatting>
  <conditionalFormatting sqref="C18">
    <cfRule type="cellIs" dxfId="224" priority="67" stopIfTrue="1" operator="equal">
      <formula>""</formula>
    </cfRule>
  </conditionalFormatting>
  <conditionalFormatting sqref="D20 D19:E19 G19">
    <cfRule type="cellIs" dxfId="223" priority="65" stopIfTrue="1" operator="equal">
      <formula>""</formula>
    </cfRule>
  </conditionalFormatting>
  <conditionalFormatting sqref="J27">
    <cfRule type="cellIs" dxfId="222" priority="53" stopIfTrue="1" operator="equal">
      <formula>""</formula>
    </cfRule>
  </conditionalFormatting>
  <conditionalFormatting sqref="I17">
    <cfRule type="cellIs" dxfId="221" priority="62" stopIfTrue="1" operator="equal">
      <formula>""</formula>
    </cfRule>
  </conditionalFormatting>
  <conditionalFormatting sqref="L19">
    <cfRule type="cellIs" dxfId="220" priority="63" stopIfTrue="1" operator="equal">
      <formula>""</formula>
    </cfRule>
  </conditionalFormatting>
  <conditionalFormatting sqref="E20">
    <cfRule type="cellIs" dxfId="219" priority="61" stopIfTrue="1" operator="equal">
      <formula>""</formula>
    </cfRule>
  </conditionalFormatting>
  <conditionalFormatting sqref="K15">
    <cfRule type="cellIs" dxfId="218" priority="60" stopIfTrue="1" operator="equal">
      <formula>""</formula>
    </cfRule>
  </conditionalFormatting>
  <conditionalFormatting sqref="D22:J22 C25 C27">
    <cfRule type="cellIs" dxfId="217" priority="59" stopIfTrue="1" operator="equal">
      <formula>""</formula>
    </cfRule>
  </conditionalFormatting>
  <conditionalFormatting sqref="D23:E23">
    <cfRule type="cellIs" dxfId="216" priority="58" stopIfTrue="1" operator="equal">
      <formula>""</formula>
    </cfRule>
  </conditionalFormatting>
  <conditionalFormatting sqref="B22">
    <cfRule type="cellIs" dxfId="215" priority="57" stopIfTrue="1" operator="equal">
      <formula>""</formula>
    </cfRule>
  </conditionalFormatting>
  <conditionalFormatting sqref="C26">
    <cfRule type="cellIs" dxfId="214" priority="56" stopIfTrue="1" operator="equal">
      <formula>""</formula>
    </cfRule>
  </conditionalFormatting>
  <conditionalFormatting sqref="N22">
    <cfRule type="cellIs" dxfId="213" priority="55" stopIfTrue="1" operator="equal">
      <formula>""</formula>
    </cfRule>
  </conditionalFormatting>
  <conditionalFormatting sqref="D28 D27:E27 G27">
    <cfRule type="cellIs" dxfId="212" priority="54" stopIfTrue="1" operator="equal">
      <formula>""</formula>
    </cfRule>
  </conditionalFormatting>
  <conditionalFormatting sqref="I25">
    <cfRule type="cellIs" dxfId="211" priority="51" stopIfTrue="1" operator="equal">
      <formula>""</formula>
    </cfRule>
  </conditionalFormatting>
  <conditionalFormatting sqref="L27">
    <cfRule type="cellIs" dxfId="210" priority="52" stopIfTrue="1" operator="equal">
      <formula>""</formula>
    </cfRule>
  </conditionalFormatting>
  <conditionalFormatting sqref="K23">
    <cfRule type="cellIs" dxfId="209" priority="50" stopIfTrue="1" operator="equal">
      <formula>""</formula>
    </cfRule>
  </conditionalFormatting>
  <conditionalFormatting sqref="D30:J30 C33 C35">
    <cfRule type="cellIs" dxfId="208" priority="49" stopIfTrue="1" operator="equal">
      <formula>""</formula>
    </cfRule>
  </conditionalFormatting>
  <conditionalFormatting sqref="D31:E31">
    <cfRule type="cellIs" dxfId="207" priority="48" stopIfTrue="1" operator="equal">
      <formula>""</formula>
    </cfRule>
  </conditionalFormatting>
  <conditionalFormatting sqref="B30">
    <cfRule type="cellIs" dxfId="206" priority="47" stopIfTrue="1" operator="equal">
      <formula>""</formula>
    </cfRule>
  </conditionalFormatting>
  <conditionalFormatting sqref="C34">
    <cfRule type="cellIs" dxfId="205" priority="46" stopIfTrue="1" operator="equal">
      <formula>""</formula>
    </cfRule>
  </conditionalFormatting>
  <conditionalFormatting sqref="N30">
    <cfRule type="cellIs" dxfId="204" priority="45" stopIfTrue="1" operator="equal">
      <formula>""</formula>
    </cfRule>
  </conditionalFormatting>
  <conditionalFormatting sqref="D36 D35:E35 G35">
    <cfRule type="cellIs" dxfId="203" priority="44" stopIfTrue="1" operator="equal">
      <formula>""</formula>
    </cfRule>
  </conditionalFormatting>
  <conditionalFormatting sqref="J35">
    <cfRule type="cellIs" dxfId="202" priority="43" stopIfTrue="1" operator="equal">
      <formula>""</formula>
    </cfRule>
  </conditionalFormatting>
  <conditionalFormatting sqref="I33">
    <cfRule type="cellIs" dxfId="201" priority="41" stopIfTrue="1" operator="equal">
      <formula>""</formula>
    </cfRule>
  </conditionalFormatting>
  <conditionalFormatting sqref="L35">
    <cfRule type="cellIs" dxfId="200" priority="42" stopIfTrue="1" operator="equal">
      <formula>""</formula>
    </cfRule>
  </conditionalFormatting>
  <conditionalFormatting sqref="K31">
    <cfRule type="cellIs" dxfId="199" priority="40" stopIfTrue="1" operator="equal">
      <formula>""</formula>
    </cfRule>
  </conditionalFormatting>
  <conditionalFormatting sqref="D38:J38 C41 C43">
    <cfRule type="cellIs" dxfId="198" priority="39" stopIfTrue="1" operator="equal">
      <formula>""</formula>
    </cfRule>
  </conditionalFormatting>
  <conditionalFormatting sqref="D39:E39">
    <cfRule type="cellIs" dxfId="197" priority="38" stopIfTrue="1" operator="equal">
      <formula>""</formula>
    </cfRule>
  </conditionalFormatting>
  <conditionalFormatting sqref="B38">
    <cfRule type="cellIs" dxfId="196" priority="37" stopIfTrue="1" operator="equal">
      <formula>""</formula>
    </cfRule>
  </conditionalFormatting>
  <conditionalFormatting sqref="C42">
    <cfRule type="cellIs" dxfId="195" priority="36" stopIfTrue="1" operator="equal">
      <formula>""</formula>
    </cfRule>
  </conditionalFormatting>
  <conditionalFormatting sqref="N38">
    <cfRule type="cellIs" dxfId="194" priority="35" stopIfTrue="1" operator="equal">
      <formula>""</formula>
    </cfRule>
  </conditionalFormatting>
  <conditionalFormatting sqref="D44 D43:E43 G43">
    <cfRule type="cellIs" dxfId="193" priority="34" stopIfTrue="1" operator="equal">
      <formula>""</formula>
    </cfRule>
  </conditionalFormatting>
  <conditionalFormatting sqref="J43">
    <cfRule type="cellIs" dxfId="192" priority="33" stopIfTrue="1" operator="equal">
      <formula>""</formula>
    </cfRule>
  </conditionalFormatting>
  <conditionalFormatting sqref="I41">
    <cfRule type="cellIs" dxfId="191" priority="31" stopIfTrue="1" operator="equal">
      <formula>""</formula>
    </cfRule>
  </conditionalFormatting>
  <conditionalFormatting sqref="L43">
    <cfRule type="cellIs" dxfId="190" priority="32" stopIfTrue="1" operator="equal">
      <formula>""</formula>
    </cfRule>
  </conditionalFormatting>
  <conditionalFormatting sqref="K39">
    <cfRule type="cellIs" dxfId="189" priority="30" stopIfTrue="1" operator="equal">
      <formula>""</formula>
    </cfRule>
  </conditionalFormatting>
  <conditionalFormatting sqref="N11">
    <cfRule type="cellIs" dxfId="188" priority="29" operator="equal">
      <formula>""</formula>
    </cfRule>
  </conditionalFormatting>
  <conditionalFormatting sqref="J10">
    <cfRule type="cellIs" dxfId="187" priority="24" stopIfTrue="1" operator="equal">
      <formula>""</formula>
    </cfRule>
  </conditionalFormatting>
  <conditionalFormatting sqref="E18">
    <cfRule type="cellIs" dxfId="186" priority="23" stopIfTrue="1" operator="equal">
      <formula>""</formula>
    </cfRule>
  </conditionalFormatting>
  <conditionalFormatting sqref="J18">
    <cfRule type="cellIs" dxfId="185" priority="22" stopIfTrue="1" operator="equal">
      <formula>""</formula>
    </cfRule>
  </conditionalFormatting>
  <conditionalFormatting sqref="E26">
    <cfRule type="cellIs" dxfId="184" priority="21" stopIfTrue="1" operator="equal">
      <formula>""</formula>
    </cfRule>
  </conditionalFormatting>
  <conditionalFormatting sqref="J26">
    <cfRule type="cellIs" dxfId="183" priority="20" stopIfTrue="1" operator="equal">
      <formula>""</formula>
    </cfRule>
  </conditionalFormatting>
  <conditionalFormatting sqref="E34">
    <cfRule type="cellIs" dxfId="182" priority="19" stopIfTrue="1" operator="equal">
      <formula>""</formula>
    </cfRule>
  </conditionalFormatting>
  <conditionalFormatting sqref="J34">
    <cfRule type="cellIs" dxfId="181" priority="18" stopIfTrue="1" operator="equal">
      <formula>""</formula>
    </cfRule>
  </conditionalFormatting>
  <conditionalFormatting sqref="E42">
    <cfRule type="cellIs" dxfId="180" priority="17" stopIfTrue="1" operator="equal">
      <formula>""</formula>
    </cfRule>
  </conditionalFormatting>
  <conditionalFormatting sqref="J42">
    <cfRule type="cellIs" dxfId="179" priority="16" stopIfTrue="1" operator="equal">
      <formula>""</formula>
    </cfRule>
  </conditionalFormatting>
  <conditionalFormatting sqref="E28">
    <cfRule type="cellIs" dxfId="178" priority="15" stopIfTrue="1" operator="equal">
      <formula>""</formula>
    </cfRule>
  </conditionalFormatting>
  <conditionalFormatting sqref="E36">
    <cfRule type="cellIs" dxfId="177" priority="14" stopIfTrue="1" operator="equal">
      <formula>""</formula>
    </cfRule>
  </conditionalFormatting>
  <conditionalFormatting sqref="E44">
    <cfRule type="cellIs" dxfId="176" priority="13" stopIfTrue="1" operator="equal">
      <formula>""</formula>
    </cfRule>
  </conditionalFormatting>
  <conditionalFormatting sqref="N9">
    <cfRule type="cellIs" dxfId="175" priority="12" operator="equal">
      <formula>""</formula>
    </cfRule>
  </conditionalFormatting>
  <conditionalFormatting sqref="N17">
    <cfRule type="cellIs" dxfId="174" priority="11" operator="equal">
      <formula>""</formula>
    </cfRule>
  </conditionalFormatting>
  <conditionalFormatting sqref="N19">
    <cfRule type="cellIs" dxfId="173" priority="7" operator="equal">
      <formula>""</formula>
    </cfRule>
  </conditionalFormatting>
  <conditionalFormatting sqref="N25">
    <cfRule type="cellIs" dxfId="172" priority="6" operator="equal">
      <formula>""</formula>
    </cfRule>
  </conditionalFormatting>
  <conditionalFormatting sqref="N27">
    <cfRule type="cellIs" dxfId="171" priority="5" operator="equal">
      <formula>""</formula>
    </cfRule>
  </conditionalFormatting>
  <conditionalFormatting sqref="N33">
    <cfRule type="cellIs" dxfId="170" priority="4" operator="equal">
      <formula>""</formula>
    </cfRule>
  </conditionalFormatting>
  <conditionalFormatting sqref="N35">
    <cfRule type="cellIs" dxfId="169" priority="3" operator="equal">
      <formula>""</formula>
    </cfRule>
  </conditionalFormatting>
  <conditionalFormatting sqref="N41">
    <cfRule type="cellIs" dxfId="168" priority="2" operator="equal">
      <formula>""</formula>
    </cfRule>
  </conditionalFormatting>
  <conditionalFormatting sqref="N43">
    <cfRule type="cellIs" dxfId="167" priority="1" operator="equal">
      <formula>""</formula>
    </cfRule>
  </conditionalFormatting>
  <dataValidations count="2">
    <dataValidation imeMode="hiragana" allowBlank="1" showInputMessage="1" showErrorMessage="1" sqref="C9:C11 K7 E10:E12 B6 N6 J34:J35 F6:J6 G11 I9 L11 D6:E7 D11:D12 C17:C19 K15 J10:J11 B14 N14 E18:E20 F14:J14 G19 I17 L19 D14:E15 D19:D20 C25:C27 K23 J18:J19 B22 N22 J42:J43 F22:J22 G27 I25 L27 D22:E23 D27:D28 C33:C35 K31 J26:J27 B30 N30 E26:E28 F30:J30 G35 I33 L35 D30:E31 D35:D36 C41:C43 K39 D43:D44 B38 N38 E34:E36 F38:J38 G43 I41 L43 D38:E39 E42:E44"/>
    <dataValidation type="list" allowBlank="1" showInputMessage="1" showErrorMessage="1" sqref="N9:N12 N17:N20 N25:N28 N33:N36 N41:N44">
      <formula1>"✔"</formula1>
    </dataValidation>
  </dataValidations>
  <printOptions horizontalCentered="1"/>
  <pageMargins left="0.19685039370078741" right="0.19685039370078741" top="0.59055118110236227" bottom="0" header="0.31496062992125984" footer="0.31496062992125984"/>
  <pageSetup paperSize="9" scale="53" orientation="portrait" horizontalDpi="300" verticalDpi="300" r:id="rId1"/>
  <headerFooter>
    <oddFooter>&amp;R&amp;14(令和4年12月2日以降に開講する訓練科から適用&amp;11)</oddFooter>
  </headerFooter>
  <rowBreaks count="1" manualBreakCount="1">
    <brk id="46" max="14" man="1"/>
  </rowBreaks>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P28"/>
  <sheetViews>
    <sheetView view="pageBreakPreview" topLeftCell="D1" zoomScaleNormal="100" zoomScaleSheetLayoutView="100" workbookViewId="0">
      <selection activeCell="F21" sqref="F21:O21"/>
    </sheetView>
  </sheetViews>
  <sheetFormatPr defaultColWidth="12.625" defaultRowHeight="30" customHeight="1"/>
  <cols>
    <col min="1" max="2" width="3.625" style="46" customWidth="1"/>
    <col min="3" max="15" width="5.625" style="46" customWidth="1"/>
    <col min="16" max="16" width="15.625" style="46" customWidth="1"/>
    <col min="17" max="17" width="4.625" style="46" customWidth="1"/>
    <col min="18" max="16384" width="12.625" style="46"/>
  </cols>
  <sheetData>
    <row r="1" spans="1:16" ht="20.100000000000001" customHeight="1">
      <c r="P1" s="117" t="s">
        <v>757</v>
      </c>
    </row>
    <row r="2" spans="1:16" ht="9.9499999999999993" customHeight="1">
      <c r="P2" s="242"/>
    </row>
    <row r="3" spans="1:16" ht="30" customHeight="1">
      <c r="A3" s="2239" t="s">
        <v>374</v>
      </c>
      <c r="B3" s="2239"/>
      <c r="C3" s="2239"/>
      <c r="D3" s="2239"/>
      <c r="E3" s="2239"/>
      <c r="F3" s="2239"/>
      <c r="G3" s="2239"/>
      <c r="H3" s="2239"/>
      <c r="I3" s="2239"/>
      <c r="J3" s="2239"/>
      <c r="K3" s="2239"/>
      <c r="L3" s="2239"/>
      <c r="M3" s="2239"/>
      <c r="N3" s="2239"/>
      <c r="O3" s="2239"/>
      <c r="P3" s="2239"/>
    </row>
    <row r="4" spans="1:16" ht="20.100000000000001" customHeight="1">
      <c r="A4" s="243"/>
      <c r="B4" s="243"/>
      <c r="C4" s="243"/>
      <c r="D4" s="243"/>
      <c r="E4" s="243"/>
      <c r="F4" s="243"/>
      <c r="G4" s="243"/>
      <c r="H4" s="243"/>
      <c r="I4" s="243"/>
      <c r="J4" s="243"/>
      <c r="K4" s="243"/>
      <c r="L4" s="243"/>
      <c r="M4" s="243"/>
      <c r="N4" s="243"/>
      <c r="O4" s="243"/>
      <c r="P4" s="243"/>
    </row>
    <row r="5" spans="1:16" ht="24.95" customHeight="1">
      <c r="A5" s="1300" t="s">
        <v>257</v>
      </c>
      <c r="B5" s="1300"/>
      <c r="C5" s="1300"/>
      <c r="D5" s="1300"/>
      <c r="E5" s="1300"/>
      <c r="F5" s="1319" t="str">
        <f>IF(様式1!L11="","",様式1!L11)</f>
        <v>株式会社キャリアサプライ</v>
      </c>
      <c r="G5" s="1319"/>
      <c r="H5" s="1319"/>
      <c r="I5" s="1319"/>
      <c r="J5" s="1319"/>
      <c r="K5" s="1319"/>
      <c r="L5" s="1319"/>
      <c r="M5" s="99"/>
      <c r="N5" s="99"/>
      <c r="O5" s="359" t="s">
        <v>375</v>
      </c>
      <c r="P5" s="795"/>
    </row>
    <row r="6" spans="1:16" ht="20.100000000000001" customHeight="1" thickBot="1">
      <c r="A6" s="50"/>
      <c r="B6" s="50"/>
      <c r="C6" s="50"/>
      <c r="D6" s="50"/>
      <c r="E6" s="50"/>
    </row>
    <row r="7" spans="1:16" ht="39.950000000000003" customHeight="1" thickBot="1">
      <c r="A7" s="2240" t="s">
        <v>258</v>
      </c>
      <c r="B7" s="2241"/>
      <c r="C7" s="2242"/>
      <c r="D7" s="2246" t="str">
        <f>IF(様式1!G36="","",様式1!G36)</f>
        <v>ゼロから始めるWord・Excel・PowerPoint実践科（託児・短時間)</v>
      </c>
      <c r="E7" s="2247"/>
      <c r="F7" s="2247"/>
      <c r="G7" s="2247"/>
      <c r="H7" s="2247"/>
      <c r="I7" s="2247"/>
      <c r="J7" s="2247"/>
      <c r="K7" s="2247"/>
      <c r="L7" s="2247"/>
      <c r="M7" s="2247"/>
      <c r="N7" s="2247"/>
      <c r="O7" s="2247"/>
      <c r="P7" s="2248"/>
    </row>
    <row r="8" spans="1:16" ht="69.95" customHeight="1" thickBot="1">
      <c r="A8" s="2236" t="s">
        <v>376</v>
      </c>
      <c r="B8" s="2237"/>
      <c r="C8" s="2238"/>
      <c r="D8" s="2243"/>
      <c r="E8" s="2244"/>
      <c r="F8" s="2244"/>
      <c r="G8" s="2244"/>
      <c r="H8" s="2244"/>
      <c r="I8" s="2244"/>
      <c r="J8" s="2244"/>
      <c r="K8" s="2244"/>
      <c r="L8" s="2244"/>
      <c r="M8" s="2244"/>
      <c r="N8" s="2244"/>
      <c r="O8" s="2244"/>
      <c r="P8" s="2245"/>
    </row>
    <row r="9" spans="1:16" ht="20.100000000000001" customHeight="1">
      <c r="A9" s="2249" t="s">
        <v>377</v>
      </c>
      <c r="B9" s="1327" t="s">
        <v>268</v>
      </c>
      <c r="C9" s="1328"/>
      <c r="D9" s="1328"/>
      <c r="E9" s="1329"/>
      <c r="F9" s="1327" t="s">
        <v>269</v>
      </c>
      <c r="G9" s="1328"/>
      <c r="H9" s="1328"/>
      <c r="I9" s="1328"/>
      <c r="J9" s="1328"/>
      <c r="K9" s="1328"/>
      <c r="L9" s="1328"/>
      <c r="M9" s="1328"/>
      <c r="N9" s="1328"/>
      <c r="O9" s="1328"/>
      <c r="P9" s="244" t="s">
        <v>263</v>
      </c>
    </row>
    <row r="10" spans="1:16" ht="30" customHeight="1">
      <c r="A10" s="2249"/>
      <c r="B10" s="2251" t="s">
        <v>270</v>
      </c>
      <c r="C10" s="2252"/>
      <c r="D10" s="2253"/>
      <c r="E10" s="2254"/>
      <c r="F10" s="2255"/>
      <c r="G10" s="2256"/>
      <c r="H10" s="2256"/>
      <c r="I10" s="2256"/>
      <c r="J10" s="2256"/>
      <c r="K10" s="2256"/>
      <c r="L10" s="2256"/>
      <c r="M10" s="2256"/>
      <c r="N10" s="2256"/>
      <c r="O10" s="2256"/>
      <c r="P10" s="796"/>
    </row>
    <row r="11" spans="1:16" ht="30" customHeight="1">
      <c r="A11" s="2249"/>
      <c r="B11" s="2251"/>
      <c r="C11" s="2257"/>
      <c r="D11" s="2258"/>
      <c r="E11" s="2259"/>
      <c r="F11" s="2260"/>
      <c r="G11" s="2261"/>
      <c r="H11" s="2261"/>
      <c r="I11" s="2261"/>
      <c r="J11" s="2261"/>
      <c r="K11" s="2261"/>
      <c r="L11" s="2261"/>
      <c r="M11" s="2261"/>
      <c r="N11" s="2261"/>
      <c r="O11" s="2262"/>
      <c r="P11" s="797"/>
    </row>
    <row r="12" spans="1:16" ht="30" customHeight="1">
      <c r="A12" s="2249"/>
      <c r="B12" s="2251"/>
      <c r="C12" s="2257"/>
      <c r="D12" s="2258"/>
      <c r="E12" s="2259"/>
      <c r="F12" s="2260"/>
      <c r="G12" s="2261"/>
      <c r="H12" s="2261"/>
      <c r="I12" s="2261"/>
      <c r="J12" s="2261"/>
      <c r="K12" s="2261"/>
      <c r="L12" s="2261"/>
      <c r="M12" s="2261"/>
      <c r="N12" s="2261"/>
      <c r="O12" s="2262"/>
      <c r="P12" s="797"/>
    </row>
    <row r="13" spans="1:16" ht="30" customHeight="1">
      <c r="A13" s="2249"/>
      <c r="B13" s="2251"/>
      <c r="C13" s="2257"/>
      <c r="D13" s="2258"/>
      <c r="E13" s="2259"/>
      <c r="F13" s="2260"/>
      <c r="G13" s="2261"/>
      <c r="H13" s="2261"/>
      <c r="I13" s="2261"/>
      <c r="J13" s="2261"/>
      <c r="K13" s="2261"/>
      <c r="L13" s="2261"/>
      <c r="M13" s="2261"/>
      <c r="N13" s="2261"/>
      <c r="O13" s="2262"/>
      <c r="P13" s="797"/>
    </row>
    <row r="14" spans="1:16" ht="30" customHeight="1">
      <c r="A14" s="2249"/>
      <c r="B14" s="2251"/>
      <c r="C14" s="2257"/>
      <c r="D14" s="2258"/>
      <c r="E14" s="2259"/>
      <c r="F14" s="2260"/>
      <c r="G14" s="2261"/>
      <c r="H14" s="2261"/>
      <c r="I14" s="2261"/>
      <c r="J14" s="2261"/>
      <c r="K14" s="2261"/>
      <c r="L14" s="2261"/>
      <c r="M14" s="2261"/>
      <c r="N14" s="2261"/>
      <c r="O14" s="2262"/>
      <c r="P14" s="797"/>
    </row>
    <row r="15" spans="1:16" ht="30" customHeight="1">
      <c r="A15" s="2249"/>
      <c r="B15" s="2251"/>
      <c r="C15" s="2257"/>
      <c r="D15" s="2258"/>
      <c r="E15" s="2259"/>
      <c r="F15" s="2260"/>
      <c r="G15" s="2261"/>
      <c r="H15" s="2261"/>
      <c r="I15" s="2261"/>
      <c r="J15" s="2261"/>
      <c r="K15" s="2261"/>
      <c r="L15" s="2261"/>
      <c r="M15" s="2261"/>
      <c r="N15" s="2261"/>
      <c r="O15" s="2261"/>
      <c r="P15" s="797"/>
    </row>
    <row r="16" spans="1:16" ht="30" customHeight="1">
      <c r="A16" s="2249"/>
      <c r="B16" s="2251"/>
      <c r="C16" s="2257"/>
      <c r="D16" s="2258"/>
      <c r="E16" s="2259"/>
      <c r="F16" s="2260"/>
      <c r="G16" s="2261"/>
      <c r="H16" s="2261"/>
      <c r="I16" s="2261"/>
      <c r="J16" s="2261"/>
      <c r="K16" s="2261"/>
      <c r="L16" s="2261"/>
      <c r="M16" s="2261"/>
      <c r="N16" s="2261"/>
      <c r="O16" s="2261"/>
      <c r="P16" s="797"/>
    </row>
    <row r="17" spans="1:16" ht="30" customHeight="1">
      <c r="A17" s="2249"/>
      <c r="B17" s="2251"/>
      <c r="C17" s="2257"/>
      <c r="D17" s="2258"/>
      <c r="E17" s="2259"/>
      <c r="F17" s="2260"/>
      <c r="G17" s="2261"/>
      <c r="H17" s="2261"/>
      <c r="I17" s="2261"/>
      <c r="J17" s="2261"/>
      <c r="K17" s="2261"/>
      <c r="L17" s="2261"/>
      <c r="M17" s="2261"/>
      <c r="N17" s="2261"/>
      <c r="O17" s="2261"/>
      <c r="P17" s="797"/>
    </row>
    <row r="18" spans="1:16" ht="30" customHeight="1">
      <c r="A18" s="2249"/>
      <c r="B18" s="2251"/>
      <c r="C18" s="2263"/>
      <c r="D18" s="2264"/>
      <c r="E18" s="2265"/>
      <c r="F18" s="2266"/>
      <c r="G18" s="2267"/>
      <c r="H18" s="2267"/>
      <c r="I18" s="2267"/>
      <c r="J18" s="2267"/>
      <c r="K18" s="2267"/>
      <c r="L18" s="2267"/>
      <c r="M18" s="2267"/>
      <c r="N18" s="2267"/>
      <c r="O18" s="2267"/>
      <c r="P18" s="798"/>
    </row>
    <row r="19" spans="1:16" ht="30" customHeight="1">
      <c r="A19" s="2249"/>
      <c r="B19" s="2268" t="s">
        <v>187</v>
      </c>
      <c r="C19" s="2252"/>
      <c r="D19" s="2253"/>
      <c r="E19" s="2254"/>
      <c r="F19" s="2255"/>
      <c r="G19" s="2256"/>
      <c r="H19" s="2256"/>
      <c r="I19" s="2256"/>
      <c r="J19" s="2256"/>
      <c r="K19" s="2256"/>
      <c r="L19" s="2256"/>
      <c r="M19" s="2256"/>
      <c r="N19" s="2256"/>
      <c r="O19" s="2256"/>
      <c r="P19" s="796"/>
    </row>
    <row r="20" spans="1:16" ht="30" customHeight="1">
      <c r="A20" s="2249"/>
      <c r="B20" s="2251"/>
      <c r="C20" s="2257"/>
      <c r="D20" s="2258"/>
      <c r="E20" s="2259"/>
      <c r="F20" s="2260"/>
      <c r="G20" s="2261"/>
      <c r="H20" s="2261"/>
      <c r="I20" s="2261"/>
      <c r="J20" s="2261"/>
      <c r="K20" s="2261"/>
      <c r="L20" s="2261"/>
      <c r="M20" s="2261"/>
      <c r="N20" s="2261"/>
      <c r="O20" s="2261"/>
      <c r="P20" s="797"/>
    </row>
    <row r="21" spans="1:16" ht="30" customHeight="1">
      <c r="A21" s="2249"/>
      <c r="B21" s="2251"/>
      <c r="C21" s="2257"/>
      <c r="D21" s="2258"/>
      <c r="E21" s="2259"/>
      <c r="F21" s="2260"/>
      <c r="G21" s="2261"/>
      <c r="H21" s="2261"/>
      <c r="I21" s="2261"/>
      <c r="J21" s="2261"/>
      <c r="K21" s="2261"/>
      <c r="L21" s="2261"/>
      <c r="M21" s="2261"/>
      <c r="N21" s="2261"/>
      <c r="O21" s="2261"/>
      <c r="P21" s="797"/>
    </row>
    <row r="22" spans="1:16" ht="30" customHeight="1">
      <c r="A22" s="2249"/>
      <c r="B22" s="2251"/>
      <c r="C22" s="2257"/>
      <c r="D22" s="2258"/>
      <c r="E22" s="2259"/>
      <c r="F22" s="2260"/>
      <c r="G22" s="2261"/>
      <c r="H22" s="2261"/>
      <c r="I22" s="2261"/>
      <c r="J22" s="2261"/>
      <c r="K22" s="2261"/>
      <c r="L22" s="2261"/>
      <c r="M22" s="2261"/>
      <c r="N22" s="2261"/>
      <c r="O22" s="2261"/>
      <c r="P22" s="797"/>
    </row>
    <row r="23" spans="1:16" ht="30" customHeight="1">
      <c r="A23" s="2249"/>
      <c r="B23" s="2251"/>
      <c r="C23" s="2257"/>
      <c r="D23" s="2258"/>
      <c r="E23" s="2259"/>
      <c r="F23" s="2260"/>
      <c r="G23" s="2261"/>
      <c r="H23" s="2261"/>
      <c r="I23" s="2261"/>
      <c r="J23" s="2261"/>
      <c r="K23" s="2261"/>
      <c r="L23" s="2261"/>
      <c r="M23" s="2261"/>
      <c r="N23" s="2261"/>
      <c r="O23" s="2261"/>
      <c r="P23" s="797"/>
    </row>
    <row r="24" spans="1:16" ht="30" customHeight="1">
      <c r="A24" s="2249"/>
      <c r="B24" s="2251"/>
      <c r="C24" s="2257"/>
      <c r="D24" s="2258"/>
      <c r="E24" s="2259"/>
      <c r="F24" s="2260"/>
      <c r="G24" s="2261"/>
      <c r="H24" s="2261"/>
      <c r="I24" s="2261"/>
      <c r="J24" s="2261"/>
      <c r="K24" s="2261"/>
      <c r="L24" s="2261"/>
      <c r="M24" s="2261"/>
      <c r="N24" s="2261"/>
      <c r="O24" s="2261"/>
      <c r="P24" s="797"/>
    </row>
    <row r="25" spans="1:16" ht="30" customHeight="1">
      <c r="A25" s="2249"/>
      <c r="B25" s="2251"/>
      <c r="C25" s="2257"/>
      <c r="D25" s="2258"/>
      <c r="E25" s="2259"/>
      <c r="F25" s="2260"/>
      <c r="G25" s="2261"/>
      <c r="H25" s="2261"/>
      <c r="I25" s="2261"/>
      <c r="J25" s="2261"/>
      <c r="K25" s="2261"/>
      <c r="L25" s="2261"/>
      <c r="M25" s="2261"/>
      <c r="N25" s="2261"/>
      <c r="O25" s="2261"/>
      <c r="P25" s="797"/>
    </row>
    <row r="26" spans="1:16" ht="30" customHeight="1">
      <c r="A26" s="2249"/>
      <c r="B26" s="2251"/>
      <c r="C26" s="2257"/>
      <c r="D26" s="2258"/>
      <c r="E26" s="2259"/>
      <c r="F26" s="2260"/>
      <c r="G26" s="2261"/>
      <c r="H26" s="2261"/>
      <c r="I26" s="2261"/>
      <c r="J26" s="2261"/>
      <c r="K26" s="2261"/>
      <c r="L26" s="2261"/>
      <c r="M26" s="2261"/>
      <c r="N26" s="2261"/>
      <c r="O26" s="2261"/>
      <c r="P26" s="797"/>
    </row>
    <row r="27" spans="1:16" ht="30" customHeight="1">
      <c r="A27" s="2249"/>
      <c r="B27" s="2251"/>
      <c r="C27" s="2263"/>
      <c r="D27" s="2264"/>
      <c r="E27" s="2265"/>
      <c r="F27" s="2266"/>
      <c r="G27" s="2267"/>
      <c r="H27" s="2267"/>
      <c r="I27" s="2267"/>
      <c r="J27" s="2267"/>
      <c r="K27" s="2267"/>
      <c r="L27" s="2267"/>
      <c r="M27" s="2267"/>
      <c r="N27" s="2267"/>
      <c r="O27" s="2267"/>
      <c r="P27" s="797"/>
    </row>
    <row r="28" spans="1:16" ht="30" customHeight="1" thickBot="1">
      <c r="A28" s="2250"/>
      <c r="B28" s="352" t="s">
        <v>378</v>
      </c>
      <c r="C28" s="353"/>
      <c r="D28" s="353"/>
      <c r="E28" s="353"/>
      <c r="F28" s="353"/>
      <c r="G28" s="353"/>
      <c r="H28" s="353"/>
      <c r="I28" s="353"/>
      <c r="J28" s="353"/>
      <c r="K28" s="353"/>
      <c r="L28" s="353"/>
      <c r="M28" s="353"/>
      <c r="N28" s="353"/>
      <c r="O28" s="353"/>
      <c r="P28" s="430">
        <f>SUM(P10:P27)</f>
        <v>0</v>
      </c>
    </row>
  </sheetData>
  <mergeCells count="48">
    <mergeCell ref="C26:E26"/>
    <mergeCell ref="F26:O26"/>
    <mergeCell ref="B19:B27"/>
    <mergeCell ref="C19:E19"/>
    <mergeCell ref="F19:O19"/>
    <mergeCell ref="C20:E20"/>
    <mergeCell ref="F20:O20"/>
    <mergeCell ref="C21:E21"/>
    <mergeCell ref="F21:O21"/>
    <mergeCell ref="C22:E22"/>
    <mergeCell ref="F22:O22"/>
    <mergeCell ref="C23:E23"/>
    <mergeCell ref="C27:E27"/>
    <mergeCell ref="F27:O27"/>
    <mergeCell ref="F23:O23"/>
    <mergeCell ref="C24:E24"/>
    <mergeCell ref="F24:O24"/>
    <mergeCell ref="C25:E25"/>
    <mergeCell ref="C16:E16"/>
    <mergeCell ref="F16:O16"/>
    <mergeCell ref="C17:E17"/>
    <mergeCell ref="F17:O17"/>
    <mergeCell ref="C18:E18"/>
    <mergeCell ref="F18:O18"/>
    <mergeCell ref="F25:O25"/>
    <mergeCell ref="A9:A28"/>
    <mergeCell ref="B9:E9"/>
    <mergeCell ref="F9:O9"/>
    <mergeCell ref="B10:B18"/>
    <mergeCell ref="C10:E10"/>
    <mergeCell ref="F10:O10"/>
    <mergeCell ref="C11:E11"/>
    <mergeCell ref="F11:O11"/>
    <mergeCell ref="C12:E12"/>
    <mergeCell ref="F12:O12"/>
    <mergeCell ref="C13:E13"/>
    <mergeCell ref="F13:O13"/>
    <mergeCell ref="C14:E14"/>
    <mergeCell ref="F14:O14"/>
    <mergeCell ref="C15:E15"/>
    <mergeCell ref="F15:O15"/>
    <mergeCell ref="A8:C8"/>
    <mergeCell ref="A3:P3"/>
    <mergeCell ref="A5:E5"/>
    <mergeCell ref="F5:L5"/>
    <mergeCell ref="A7:C7"/>
    <mergeCell ref="D8:P8"/>
    <mergeCell ref="D7:P7"/>
  </mergeCells>
  <phoneticPr fontId="9"/>
  <conditionalFormatting sqref="P10:P27 F10:F27 P5 C10:D27 G10:O10 G15:O18 D8">
    <cfRule type="cellIs" dxfId="166" priority="2" stopIfTrue="1" operator="equal">
      <formula>""</formula>
    </cfRule>
  </conditionalFormatting>
  <dataValidations count="2">
    <dataValidation imeMode="hiragana" allowBlank="1" showInputMessage="1" showErrorMessage="1" sqref="F10:F27 P5 C10:D27 G10:O10 G15:O18"/>
    <dataValidation imeMode="off" allowBlank="1" showInputMessage="1" showErrorMessage="1" sqref="P10:P27"/>
  </dataValidations>
  <printOptions horizontalCentered="1"/>
  <pageMargins left="0.59055118110236227" right="0.59055118110236227" top="0.59055118110236227" bottom="0.39370078740157483" header="0.19685039370078741" footer="0.39370078740157483"/>
  <pageSetup paperSize="9" scale="95" orientation="portrait" horizontalDpi="300" verticalDpi="300" r:id="rId1"/>
  <headerFooter scaleWithDoc="0">
    <oddFooter>&amp;R&amp;10（平成26年10月開講訓練科から適用）</oddFooter>
  </headerFooter>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I59"/>
  <sheetViews>
    <sheetView topLeftCell="A6" zoomScaleNormal="100" zoomScaleSheetLayoutView="55" workbookViewId="0">
      <selection activeCell="A50" sqref="A50:AI50"/>
    </sheetView>
  </sheetViews>
  <sheetFormatPr defaultColWidth="3" defaultRowHeight="21" customHeight="1"/>
  <cols>
    <col min="1" max="7" width="3" style="420"/>
    <col min="8" max="10" width="3.375" style="420" customWidth="1"/>
    <col min="11" max="24" width="3" style="420"/>
    <col min="25" max="26" width="3" style="420" customWidth="1"/>
    <col min="27" max="16384" width="3" style="420"/>
  </cols>
  <sheetData>
    <row r="1" spans="1:35" ht="11.25">
      <c r="AI1" s="421" t="s">
        <v>758</v>
      </c>
    </row>
    <row r="2" spans="1:35" ht="36" customHeight="1">
      <c r="A2" s="2356" t="s">
        <v>543</v>
      </c>
      <c r="B2" s="2357"/>
      <c r="C2" s="2357"/>
      <c r="D2" s="2357"/>
      <c r="E2" s="2357"/>
      <c r="F2" s="2357"/>
      <c r="G2" s="2357"/>
      <c r="H2" s="2357"/>
      <c r="I2" s="2357"/>
      <c r="J2" s="2357"/>
      <c r="K2" s="2357"/>
      <c r="L2" s="2357"/>
      <c r="M2" s="2357"/>
      <c r="N2" s="2357"/>
      <c r="O2" s="2357"/>
      <c r="P2" s="2357"/>
      <c r="Q2" s="2357"/>
      <c r="R2" s="2357"/>
      <c r="S2" s="2357"/>
      <c r="T2" s="2357"/>
      <c r="U2" s="2357"/>
      <c r="V2" s="2357"/>
      <c r="W2" s="2357"/>
      <c r="X2" s="2357"/>
      <c r="Y2" s="2357"/>
      <c r="Z2" s="2357"/>
      <c r="AA2" s="2357"/>
      <c r="AB2" s="2357"/>
      <c r="AC2" s="2357"/>
      <c r="AD2" s="2357"/>
      <c r="AE2" s="2357"/>
      <c r="AF2" s="2357"/>
      <c r="AG2" s="2357"/>
      <c r="AH2" s="2357"/>
      <c r="AI2" s="2357"/>
    </row>
    <row r="3" spans="1:35" ht="11.25"/>
    <row r="4" spans="1:35" ht="15" customHeight="1">
      <c r="B4" s="2279" t="s">
        <v>1007</v>
      </c>
      <c r="C4" s="2279"/>
      <c r="D4" s="2279"/>
      <c r="E4" s="2279"/>
      <c r="F4" s="2358"/>
      <c r="G4" s="2358"/>
      <c r="H4" s="2358"/>
      <c r="I4" s="2358"/>
      <c r="J4" s="2358"/>
      <c r="K4" s="2358"/>
      <c r="L4" s="2358"/>
      <c r="M4" s="2358"/>
      <c r="N4" s="2358"/>
      <c r="O4" s="2358"/>
      <c r="P4" s="2358"/>
      <c r="Q4" s="2358"/>
      <c r="R4" s="2358"/>
    </row>
    <row r="5" spans="1:35" ht="15" customHeight="1">
      <c r="B5" s="2279" t="s">
        <v>544</v>
      </c>
      <c r="C5" s="2279"/>
      <c r="D5" s="2279"/>
      <c r="E5" s="2279"/>
      <c r="F5" s="2358" t="str">
        <f>IF(様式1!G36="","",様式1!G36)</f>
        <v>ゼロから始めるWord・Excel・PowerPoint実践科（託児・短時間)</v>
      </c>
      <c r="G5" s="2358"/>
      <c r="H5" s="2358"/>
      <c r="I5" s="2358"/>
      <c r="J5" s="2358"/>
      <c r="K5" s="2358"/>
      <c r="L5" s="2358"/>
      <c r="M5" s="2358"/>
      <c r="N5" s="2358"/>
      <c r="O5" s="2358"/>
      <c r="P5" s="2358"/>
      <c r="Q5" s="2358"/>
      <c r="R5" s="2358"/>
      <c r="S5" s="2358"/>
      <c r="T5" s="2358"/>
      <c r="U5" s="2358"/>
      <c r="V5" s="2358"/>
      <c r="W5" s="2358"/>
      <c r="X5" s="2358"/>
      <c r="Y5" s="2358"/>
    </row>
    <row r="6" spans="1:35" ht="15" customHeight="1">
      <c r="S6" s="2359" t="s">
        <v>545</v>
      </c>
      <c r="T6" s="2359"/>
      <c r="U6" s="2359"/>
      <c r="V6" s="2359"/>
      <c r="W6" s="2359"/>
      <c r="X6" s="2359"/>
      <c r="Y6" s="2359"/>
      <c r="Z6" s="2359"/>
      <c r="AA6" s="2359"/>
      <c r="AB6" s="2359"/>
      <c r="AC6" s="2359"/>
      <c r="AD6" s="2359"/>
      <c r="AE6" s="2359"/>
      <c r="AF6" s="2359"/>
      <c r="AG6" s="2359"/>
      <c r="AH6" s="2359"/>
    </row>
    <row r="7" spans="1:35" ht="22.15" customHeight="1">
      <c r="S7" s="2359"/>
      <c r="T7" s="2359"/>
      <c r="U7" s="2359"/>
      <c r="V7" s="2359"/>
      <c r="W7" s="2359"/>
      <c r="X7" s="2359"/>
      <c r="Y7" s="2359"/>
      <c r="Z7" s="2359"/>
      <c r="AA7" s="2359"/>
      <c r="AB7" s="2359"/>
      <c r="AC7" s="2359"/>
      <c r="AD7" s="2359"/>
      <c r="AE7" s="2359"/>
      <c r="AF7" s="2359"/>
      <c r="AG7" s="2359"/>
      <c r="AH7" s="2359"/>
    </row>
    <row r="8" spans="1:35" ht="15" customHeight="1">
      <c r="A8" s="2360" t="s">
        <v>606</v>
      </c>
      <c r="B8" s="2360"/>
      <c r="C8" s="2360"/>
      <c r="D8" s="2360"/>
      <c r="E8" s="2360"/>
      <c r="F8" s="2360"/>
      <c r="G8" s="2360"/>
      <c r="H8" s="2360"/>
      <c r="I8" s="2360"/>
      <c r="J8" s="2360"/>
      <c r="K8" s="2360"/>
      <c r="L8" s="2360"/>
      <c r="M8" s="2360"/>
      <c r="N8" s="2360"/>
      <c r="O8" s="2360"/>
      <c r="P8" s="2360"/>
      <c r="Q8" s="2360"/>
      <c r="R8" s="2360"/>
      <c r="S8" s="2360"/>
      <c r="T8" s="2360"/>
      <c r="U8" s="2360"/>
      <c r="V8" s="2360"/>
      <c r="W8" s="2360"/>
      <c r="X8" s="2360"/>
      <c r="Y8" s="2360"/>
      <c r="Z8" s="2360"/>
      <c r="AA8" s="2360"/>
      <c r="AB8" s="2360"/>
      <c r="AC8" s="2360"/>
      <c r="AD8" s="2360"/>
      <c r="AE8" s="2360"/>
      <c r="AF8" s="2360"/>
      <c r="AG8" s="2360"/>
      <c r="AH8" s="2360"/>
      <c r="AI8" s="2360"/>
    </row>
    <row r="9" spans="1:35" ht="11.25"/>
    <row r="10" spans="1:35" ht="15" customHeight="1">
      <c r="C10" s="2361" t="s">
        <v>901</v>
      </c>
      <c r="D10" s="2361"/>
      <c r="E10" s="2361"/>
      <c r="F10" s="2361"/>
      <c r="G10" s="2361"/>
      <c r="H10" s="2361"/>
      <c r="I10" s="2361"/>
    </row>
    <row r="11" spans="1:35" ht="11.25"/>
    <row r="12" spans="1:35" ht="15" customHeight="1">
      <c r="D12" s="420" t="s">
        <v>546</v>
      </c>
    </row>
    <row r="13" spans="1:35" ht="15" customHeight="1">
      <c r="D13" s="2362" t="s">
        <v>547</v>
      </c>
      <c r="E13" s="2362"/>
      <c r="F13" s="2362"/>
      <c r="G13" s="2363" t="str">
        <f>IF(様式1!L9="","",様式1!L9)</f>
        <v>佐賀県佐賀市天神2丁目2番28号</v>
      </c>
      <c r="H13" s="2363"/>
      <c r="I13" s="2363"/>
      <c r="J13" s="2363"/>
      <c r="K13" s="2363"/>
      <c r="L13" s="2363"/>
      <c r="M13" s="2363"/>
      <c r="N13" s="2363"/>
      <c r="O13" s="2363"/>
      <c r="P13" s="2363"/>
      <c r="Q13" s="2363"/>
      <c r="R13" s="2363"/>
      <c r="S13" s="2363"/>
      <c r="T13" s="2363"/>
      <c r="U13" s="2363"/>
      <c r="V13" s="2364" t="s">
        <v>548</v>
      </c>
      <c r="W13" s="2364"/>
      <c r="X13" s="2364"/>
      <c r="Y13" s="2364"/>
      <c r="Z13" s="2364"/>
      <c r="AA13" s="2364"/>
      <c r="AB13" s="2364"/>
      <c r="AC13" s="2278" t="str">
        <f>IF(様式9!C9="","",様式9!C9)</f>
        <v>平野　智子</v>
      </c>
      <c r="AD13" s="2278"/>
      <c r="AE13" s="2278"/>
      <c r="AF13" s="2278"/>
      <c r="AG13" s="2278"/>
      <c r="AH13" s="2278"/>
      <c r="AI13" s="422"/>
    </row>
    <row r="14" spans="1:35" ht="15" customHeight="1">
      <c r="F14" s="423"/>
      <c r="G14" s="423"/>
      <c r="H14" s="423"/>
      <c r="I14" s="423"/>
      <c r="J14" s="423"/>
      <c r="K14" s="423"/>
      <c r="L14" s="423"/>
      <c r="M14" s="423"/>
      <c r="N14" s="423"/>
      <c r="O14" s="423"/>
      <c r="P14" s="423"/>
      <c r="Q14" s="423"/>
      <c r="R14" s="423"/>
      <c r="S14" s="423"/>
    </row>
    <row r="15" spans="1:35" ht="15" customHeight="1">
      <c r="D15" s="2365" t="s">
        <v>549</v>
      </c>
      <c r="E15" s="2365"/>
      <c r="F15" s="2365"/>
      <c r="G15" s="2363" t="str">
        <f>IF(様式1!L11="","",様式1!L11)</f>
        <v>株式会社キャリアサプライ</v>
      </c>
      <c r="H15" s="2363"/>
      <c r="I15" s="2363"/>
      <c r="J15" s="2363"/>
      <c r="K15" s="2363"/>
      <c r="L15" s="2363"/>
      <c r="M15" s="2363"/>
      <c r="N15" s="2363"/>
      <c r="O15" s="2363"/>
      <c r="P15" s="2363"/>
      <c r="Q15" s="2363"/>
      <c r="R15" s="2363"/>
      <c r="S15" s="2363"/>
      <c r="T15" s="2363"/>
      <c r="U15" s="2364" t="s">
        <v>550</v>
      </c>
      <c r="V15" s="2364"/>
      <c r="W15" s="2364"/>
      <c r="X15" s="2364"/>
      <c r="Y15" s="2364"/>
      <c r="Z15" s="2364"/>
      <c r="AA15" s="2364"/>
      <c r="AB15" s="2364"/>
      <c r="AC15" s="2278" t="str">
        <f>IF(様式4!E40="","",様式4!E40)</f>
        <v>平野　智子</v>
      </c>
      <c r="AD15" s="2278"/>
      <c r="AE15" s="2278"/>
      <c r="AF15" s="2278"/>
      <c r="AG15" s="2278"/>
      <c r="AH15" s="2278"/>
      <c r="AI15" s="422"/>
    </row>
    <row r="16" spans="1:35" ht="11.25"/>
    <row r="17" spans="1:35" ht="15" customHeight="1" thickBot="1">
      <c r="A17" s="399" t="s">
        <v>551</v>
      </c>
    </row>
    <row r="18" spans="1:35" ht="15" customHeight="1">
      <c r="A18" s="2369" t="s">
        <v>552</v>
      </c>
      <c r="B18" s="2344"/>
      <c r="C18" s="2344"/>
      <c r="D18" s="2344"/>
      <c r="E18" s="2344"/>
      <c r="F18" s="2344"/>
      <c r="G18" s="2343" t="s">
        <v>553</v>
      </c>
      <c r="H18" s="2344"/>
      <c r="I18" s="2345"/>
      <c r="J18" s="2344" t="s">
        <v>554</v>
      </c>
      <c r="K18" s="2344"/>
      <c r="L18" s="2344"/>
      <c r="M18" s="2344"/>
      <c r="N18" s="2344"/>
      <c r="O18" s="2344"/>
      <c r="P18" s="2344"/>
      <c r="Q18" s="2344"/>
      <c r="R18" s="2344"/>
      <c r="S18" s="2344"/>
      <c r="T18" s="2344"/>
      <c r="U18" s="2344"/>
      <c r="V18" s="2344"/>
      <c r="W18" s="2344"/>
      <c r="X18" s="2344"/>
      <c r="Y18" s="2344"/>
      <c r="Z18" s="2344"/>
      <c r="AA18" s="2344"/>
      <c r="AB18" s="2344"/>
      <c r="AC18" s="2344"/>
      <c r="AD18" s="2344"/>
      <c r="AE18" s="2344"/>
      <c r="AF18" s="2344"/>
      <c r="AG18" s="2344"/>
      <c r="AH18" s="2344"/>
      <c r="AI18" s="2370"/>
    </row>
    <row r="19" spans="1:35" ht="18" customHeight="1">
      <c r="A19" s="2319">
        <f>IF(様式1!F37="","",様式1!F37)</f>
        <v>45069</v>
      </c>
      <c r="B19" s="2320"/>
      <c r="C19" s="2320"/>
      <c r="D19" s="2320"/>
      <c r="E19" s="2320"/>
      <c r="F19" s="2321"/>
      <c r="G19" s="2322">
        <f>様式5!G48</f>
        <v>243</v>
      </c>
      <c r="H19" s="2323"/>
      <c r="I19" s="2324"/>
      <c r="J19" s="2328" t="str">
        <f>IF(様式5!F20="","",様式5!F20)</f>
        <v>オフィスソフトの活用能力を身につけ、多様なビジネス文書の作成やプレゼン資料の作成ができる。</v>
      </c>
      <c r="K19" s="2329"/>
      <c r="L19" s="2329"/>
      <c r="M19" s="2329"/>
      <c r="N19" s="2329"/>
      <c r="O19" s="2329"/>
      <c r="P19" s="2329"/>
      <c r="Q19" s="2329"/>
      <c r="R19" s="2329"/>
      <c r="S19" s="2329"/>
      <c r="T19" s="2329"/>
      <c r="U19" s="2329"/>
      <c r="V19" s="2329"/>
      <c r="W19" s="2329"/>
      <c r="X19" s="2329"/>
      <c r="Y19" s="2329"/>
      <c r="Z19" s="2329"/>
      <c r="AA19" s="2329"/>
      <c r="AB19" s="2329"/>
      <c r="AC19" s="2329"/>
      <c r="AD19" s="2329"/>
      <c r="AE19" s="2329"/>
      <c r="AF19" s="2329"/>
      <c r="AG19" s="2329"/>
      <c r="AH19" s="2329"/>
      <c r="AI19" s="2330"/>
    </row>
    <row r="20" spans="1:35" ht="18" customHeight="1">
      <c r="A20" s="2350" t="s">
        <v>56</v>
      </c>
      <c r="B20" s="2351"/>
      <c r="C20" s="2351"/>
      <c r="D20" s="2351"/>
      <c r="E20" s="2351"/>
      <c r="F20" s="2352"/>
      <c r="G20" s="2322"/>
      <c r="H20" s="2323"/>
      <c r="I20" s="2324"/>
      <c r="J20" s="2331"/>
      <c r="K20" s="2332"/>
      <c r="L20" s="2332"/>
      <c r="M20" s="2332"/>
      <c r="N20" s="2332"/>
      <c r="O20" s="2332"/>
      <c r="P20" s="2332"/>
      <c r="Q20" s="2332"/>
      <c r="R20" s="2332"/>
      <c r="S20" s="2332"/>
      <c r="T20" s="2332"/>
      <c r="U20" s="2332"/>
      <c r="V20" s="2332"/>
      <c r="W20" s="2332"/>
      <c r="X20" s="2332"/>
      <c r="Y20" s="2332"/>
      <c r="Z20" s="2332"/>
      <c r="AA20" s="2332"/>
      <c r="AB20" s="2332"/>
      <c r="AC20" s="2332"/>
      <c r="AD20" s="2332"/>
      <c r="AE20" s="2332"/>
      <c r="AF20" s="2332"/>
      <c r="AG20" s="2332"/>
      <c r="AH20" s="2332"/>
      <c r="AI20" s="2333"/>
    </row>
    <row r="21" spans="1:35" ht="18" customHeight="1" thickBot="1">
      <c r="A21" s="2353">
        <f>IF(様式1!K37="","",様式1!K37)</f>
        <v>45160</v>
      </c>
      <c r="B21" s="2354"/>
      <c r="C21" s="2354"/>
      <c r="D21" s="2354"/>
      <c r="E21" s="2354"/>
      <c r="F21" s="2355"/>
      <c r="G21" s="2325"/>
      <c r="H21" s="2326"/>
      <c r="I21" s="2327"/>
      <c r="J21" s="2334"/>
      <c r="K21" s="2335"/>
      <c r="L21" s="2335"/>
      <c r="M21" s="2335"/>
      <c r="N21" s="2335"/>
      <c r="O21" s="2335"/>
      <c r="P21" s="2335"/>
      <c r="Q21" s="2335"/>
      <c r="R21" s="2335"/>
      <c r="S21" s="2335"/>
      <c r="T21" s="2335"/>
      <c r="U21" s="2335"/>
      <c r="V21" s="2335"/>
      <c r="W21" s="2335"/>
      <c r="X21" s="2335"/>
      <c r="Y21" s="2335"/>
      <c r="Z21" s="2335"/>
      <c r="AA21" s="2335"/>
      <c r="AB21" s="2335"/>
      <c r="AC21" s="2335"/>
      <c r="AD21" s="2335"/>
      <c r="AE21" s="2335"/>
      <c r="AF21" s="2335"/>
      <c r="AG21" s="2335"/>
      <c r="AH21" s="2335"/>
      <c r="AI21" s="2336"/>
    </row>
    <row r="22" spans="1:35" ht="11.25"/>
    <row r="23" spans="1:35" ht="15" customHeight="1">
      <c r="A23" s="399" t="s">
        <v>607</v>
      </c>
      <c r="B23" s="400"/>
      <c r="C23" s="400"/>
      <c r="D23" s="400"/>
      <c r="E23" s="400"/>
      <c r="F23" s="400"/>
      <c r="G23" s="400"/>
      <c r="H23" s="400"/>
      <c r="I23" s="400"/>
      <c r="J23" s="400"/>
      <c r="K23" s="400"/>
      <c r="L23" s="400"/>
      <c r="M23" s="400"/>
      <c r="N23" s="400"/>
      <c r="O23" s="400"/>
      <c r="P23" s="400"/>
      <c r="Q23" s="400"/>
      <c r="R23" s="400"/>
      <c r="S23" s="400"/>
      <c r="T23" s="400"/>
      <c r="U23" s="400"/>
      <c r="V23" s="400"/>
      <c r="W23" s="400"/>
      <c r="X23" s="400"/>
      <c r="Y23" s="400"/>
      <c r="Z23" s="400"/>
      <c r="AA23" s="400"/>
      <c r="AB23" s="400"/>
      <c r="AC23" s="400"/>
      <c r="AD23" s="400"/>
      <c r="AE23" s="400"/>
      <c r="AF23" s="400"/>
      <c r="AG23" s="400"/>
      <c r="AH23" s="400"/>
      <c r="AI23" s="400"/>
    </row>
    <row r="24" spans="1:35" ht="15" customHeight="1">
      <c r="A24" s="401" t="s">
        <v>555</v>
      </c>
      <c r="B24" s="400"/>
      <c r="C24" s="400"/>
      <c r="D24" s="400"/>
      <c r="E24" s="400"/>
      <c r="F24" s="400"/>
      <c r="G24" s="400"/>
      <c r="H24" s="400"/>
      <c r="I24" s="400"/>
      <c r="J24" s="400"/>
      <c r="K24" s="400"/>
      <c r="L24" s="400"/>
      <c r="M24" s="400"/>
      <c r="N24" s="400"/>
      <c r="O24" s="400"/>
      <c r="P24" s="400"/>
      <c r="Q24" s="400"/>
      <c r="R24" s="400"/>
      <c r="S24" s="400"/>
      <c r="T24" s="400"/>
      <c r="U24" s="400"/>
      <c r="V24" s="400"/>
      <c r="W24" s="400"/>
      <c r="X24" s="400"/>
      <c r="Y24" s="400"/>
      <c r="Z24" s="400"/>
      <c r="AA24" s="400"/>
      <c r="AB24" s="400"/>
      <c r="AC24" s="400"/>
      <c r="AD24" s="400"/>
      <c r="AE24" s="400"/>
      <c r="AF24" s="400"/>
      <c r="AG24" s="400"/>
      <c r="AH24" s="400"/>
      <c r="AI24" s="400"/>
    </row>
    <row r="25" spans="1:35" ht="15" customHeight="1" thickBot="1">
      <c r="A25" s="401" t="s">
        <v>608</v>
      </c>
      <c r="B25" s="400"/>
      <c r="C25" s="400"/>
      <c r="D25" s="400"/>
      <c r="E25" s="400"/>
      <c r="F25" s="400"/>
      <c r="G25" s="400"/>
      <c r="H25" s="400"/>
      <c r="I25" s="400"/>
      <c r="J25" s="400"/>
      <c r="K25" s="400"/>
      <c r="L25" s="400"/>
      <c r="M25" s="400"/>
      <c r="N25" s="400"/>
      <c r="O25" s="400"/>
      <c r="P25" s="400"/>
      <c r="Q25" s="400"/>
      <c r="R25" s="400"/>
      <c r="S25" s="400"/>
      <c r="T25" s="400"/>
      <c r="U25" s="400"/>
      <c r="V25" s="400"/>
      <c r="W25" s="400"/>
      <c r="X25" s="400"/>
      <c r="Y25" s="400"/>
      <c r="Z25" s="400"/>
      <c r="AA25" s="400"/>
      <c r="AB25" s="400"/>
      <c r="AC25" s="400"/>
      <c r="AD25" s="400"/>
      <c r="AE25" s="400"/>
      <c r="AF25" s="400"/>
      <c r="AG25" s="400"/>
      <c r="AH25" s="400"/>
      <c r="AI25" s="400"/>
    </row>
    <row r="26" spans="1:35" ht="15" customHeight="1">
      <c r="A26" s="2337" t="s">
        <v>604</v>
      </c>
      <c r="B26" s="2338"/>
      <c r="C26" s="2338"/>
      <c r="D26" s="2338"/>
      <c r="E26" s="2338"/>
      <c r="F26" s="2338"/>
      <c r="G26" s="2339"/>
      <c r="H26" s="2343" t="s">
        <v>556</v>
      </c>
      <c r="I26" s="2344"/>
      <c r="J26" s="2345"/>
      <c r="K26" s="2346" t="s">
        <v>609</v>
      </c>
      <c r="L26" s="2338"/>
      <c r="M26" s="2338"/>
      <c r="N26" s="2338"/>
      <c r="O26" s="2338"/>
      <c r="P26" s="2338"/>
      <c r="Q26" s="2338"/>
      <c r="R26" s="2338"/>
      <c r="S26" s="2338"/>
      <c r="T26" s="2338"/>
      <c r="U26" s="2338"/>
      <c r="V26" s="2338"/>
      <c r="W26" s="2338"/>
      <c r="X26" s="2338"/>
      <c r="Y26" s="2338"/>
      <c r="Z26" s="2338"/>
      <c r="AA26" s="2338"/>
      <c r="AB26" s="2338"/>
      <c r="AC26" s="2338"/>
      <c r="AD26" s="2338"/>
      <c r="AE26" s="2338"/>
      <c r="AF26" s="2339"/>
      <c r="AG26" s="2346" t="s">
        <v>610</v>
      </c>
      <c r="AH26" s="2338"/>
      <c r="AI26" s="2348"/>
    </row>
    <row r="27" spans="1:35" ht="15" customHeight="1">
      <c r="A27" s="2340"/>
      <c r="B27" s="2341"/>
      <c r="C27" s="2341"/>
      <c r="D27" s="2341"/>
      <c r="E27" s="2341"/>
      <c r="F27" s="2341"/>
      <c r="G27" s="2342"/>
      <c r="H27" s="402" t="s">
        <v>557</v>
      </c>
      <c r="I27" s="402" t="s">
        <v>558</v>
      </c>
      <c r="J27" s="402" t="s">
        <v>559</v>
      </c>
      <c r="K27" s="2347"/>
      <c r="L27" s="2341"/>
      <c r="M27" s="2341"/>
      <c r="N27" s="2341"/>
      <c r="O27" s="2341"/>
      <c r="P27" s="2341"/>
      <c r="Q27" s="2341"/>
      <c r="R27" s="2341"/>
      <c r="S27" s="2341"/>
      <c r="T27" s="2341"/>
      <c r="U27" s="2341"/>
      <c r="V27" s="2341"/>
      <c r="W27" s="2341"/>
      <c r="X27" s="2341"/>
      <c r="Y27" s="2341"/>
      <c r="Z27" s="2341"/>
      <c r="AA27" s="2341"/>
      <c r="AB27" s="2341"/>
      <c r="AC27" s="2341"/>
      <c r="AD27" s="2341"/>
      <c r="AE27" s="2341"/>
      <c r="AF27" s="2342"/>
      <c r="AG27" s="2347"/>
      <c r="AH27" s="2341"/>
      <c r="AI27" s="2349"/>
    </row>
    <row r="28" spans="1:35" ht="21" customHeight="1">
      <c r="A28" s="2371" t="s">
        <v>525</v>
      </c>
      <c r="B28" s="2374" t="s">
        <v>1385</v>
      </c>
      <c r="C28" s="2375"/>
      <c r="D28" s="2375"/>
      <c r="E28" s="2375"/>
      <c r="F28" s="2375"/>
      <c r="G28" s="2375"/>
      <c r="H28" s="857"/>
      <c r="I28" s="857"/>
      <c r="J28" s="857"/>
      <c r="K28" s="858" t="s">
        <v>605</v>
      </c>
      <c r="L28" s="2288" t="s">
        <v>1386</v>
      </c>
      <c r="M28" s="2288"/>
      <c r="N28" s="2288"/>
      <c r="O28" s="2288"/>
      <c r="P28" s="2288"/>
      <c r="Q28" s="2288"/>
      <c r="R28" s="2288"/>
      <c r="S28" s="2288"/>
      <c r="T28" s="2288"/>
      <c r="U28" s="2288"/>
      <c r="V28" s="2288"/>
      <c r="W28" s="2288"/>
      <c r="X28" s="2288"/>
      <c r="Y28" s="2288"/>
      <c r="Z28" s="2288"/>
      <c r="AA28" s="2288"/>
      <c r="AB28" s="2288"/>
      <c r="AC28" s="2288"/>
      <c r="AD28" s="2288"/>
      <c r="AE28" s="2288"/>
      <c r="AF28" s="2289"/>
      <c r="AG28" s="2281" t="s">
        <v>1387</v>
      </c>
      <c r="AH28" s="2281"/>
      <c r="AI28" s="2282"/>
    </row>
    <row r="29" spans="1:35" ht="21" customHeight="1">
      <c r="A29" s="2372"/>
      <c r="B29" s="2374"/>
      <c r="C29" s="2375"/>
      <c r="D29" s="2375"/>
      <c r="E29" s="2375"/>
      <c r="F29" s="2375"/>
      <c r="G29" s="2375"/>
      <c r="H29" s="859"/>
      <c r="I29" s="859"/>
      <c r="J29" s="859"/>
      <c r="K29" s="860" t="s">
        <v>488</v>
      </c>
      <c r="L29" s="2283" t="s">
        <v>1388</v>
      </c>
      <c r="M29" s="2283"/>
      <c r="N29" s="2283"/>
      <c r="O29" s="2283"/>
      <c r="P29" s="2283"/>
      <c r="Q29" s="2283"/>
      <c r="R29" s="2283"/>
      <c r="S29" s="2283"/>
      <c r="T29" s="2283"/>
      <c r="U29" s="2283"/>
      <c r="V29" s="2283"/>
      <c r="W29" s="2283"/>
      <c r="X29" s="2283"/>
      <c r="Y29" s="2283"/>
      <c r="Z29" s="2283"/>
      <c r="AA29" s="2283"/>
      <c r="AB29" s="2283"/>
      <c r="AC29" s="2283"/>
      <c r="AD29" s="2283"/>
      <c r="AE29" s="2283"/>
      <c r="AF29" s="2284"/>
      <c r="AG29" s="2285" t="s">
        <v>1389</v>
      </c>
      <c r="AH29" s="2285"/>
      <c r="AI29" s="2286"/>
    </row>
    <row r="30" spans="1:35" ht="21" customHeight="1">
      <c r="A30" s="2373"/>
      <c r="B30" s="2375"/>
      <c r="C30" s="2375"/>
      <c r="D30" s="2375"/>
      <c r="E30" s="2375"/>
      <c r="F30" s="2375"/>
      <c r="G30" s="2375"/>
      <c r="H30" s="861"/>
      <c r="I30" s="861"/>
      <c r="J30" s="861"/>
      <c r="K30" s="862" t="s">
        <v>489</v>
      </c>
      <c r="L30" s="2297" t="s">
        <v>1390</v>
      </c>
      <c r="M30" s="2297"/>
      <c r="N30" s="2297"/>
      <c r="O30" s="2297"/>
      <c r="P30" s="2297"/>
      <c r="Q30" s="2297"/>
      <c r="R30" s="2297"/>
      <c r="S30" s="2297"/>
      <c r="T30" s="2297"/>
      <c r="U30" s="2297"/>
      <c r="V30" s="2297"/>
      <c r="W30" s="2297"/>
      <c r="X30" s="2297"/>
      <c r="Y30" s="2297"/>
      <c r="Z30" s="2297"/>
      <c r="AA30" s="2297"/>
      <c r="AB30" s="2297"/>
      <c r="AC30" s="2297"/>
      <c r="AD30" s="2297"/>
      <c r="AE30" s="2297"/>
      <c r="AF30" s="2298"/>
      <c r="AG30" s="2299" t="s">
        <v>1389</v>
      </c>
      <c r="AH30" s="2299"/>
      <c r="AI30" s="2300"/>
    </row>
    <row r="31" spans="1:35" ht="21" customHeight="1">
      <c r="A31" s="2371" t="s">
        <v>526</v>
      </c>
      <c r="B31" s="2310" t="s">
        <v>1391</v>
      </c>
      <c r="C31" s="2311"/>
      <c r="D31" s="2311"/>
      <c r="E31" s="2311"/>
      <c r="F31" s="2311"/>
      <c r="G31" s="2312"/>
      <c r="H31" s="857"/>
      <c r="I31" s="857"/>
      <c r="J31" s="857"/>
      <c r="K31" s="858" t="s">
        <v>605</v>
      </c>
      <c r="L31" s="2287" t="s">
        <v>1392</v>
      </c>
      <c r="M31" s="2288"/>
      <c r="N31" s="2288"/>
      <c r="O31" s="2288"/>
      <c r="P31" s="2288"/>
      <c r="Q31" s="2288"/>
      <c r="R31" s="2288"/>
      <c r="S31" s="2288"/>
      <c r="T31" s="2288"/>
      <c r="U31" s="2288"/>
      <c r="V31" s="2288"/>
      <c r="W31" s="2288"/>
      <c r="X31" s="2288"/>
      <c r="Y31" s="2288"/>
      <c r="Z31" s="2288"/>
      <c r="AA31" s="2288"/>
      <c r="AB31" s="2288"/>
      <c r="AC31" s="2288"/>
      <c r="AD31" s="2288"/>
      <c r="AE31" s="2288"/>
      <c r="AF31" s="2289"/>
      <c r="AG31" s="2290" t="s">
        <v>1393</v>
      </c>
      <c r="AH31" s="2291"/>
      <c r="AI31" s="2292"/>
    </row>
    <row r="32" spans="1:35" ht="21" customHeight="1">
      <c r="A32" s="2372"/>
      <c r="B32" s="2313"/>
      <c r="C32" s="2314"/>
      <c r="D32" s="2314"/>
      <c r="E32" s="2314"/>
      <c r="F32" s="2314"/>
      <c r="G32" s="2315"/>
      <c r="H32" s="859"/>
      <c r="I32" s="859"/>
      <c r="J32" s="859"/>
      <c r="K32" s="860" t="s">
        <v>488</v>
      </c>
      <c r="L32" s="2293" t="s">
        <v>1394</v>
      </c>
      <c r="M32" s="2283"/>
      <c r="N32" s="2283"/>
      <c r="O32" s="2283"/>
      <c r="P32" s="2283"/>
      <c r="Q32" s="2283"/>
      <c r="R32" s="2283"/>
      <c r="S32" s="2283"/>
      <c r="T32" s="2283"/>
      <c r="U32" s="2283"/>
      <c r="V32" s="2283"/>
      <c r="W32" s="2283"/>
      <c r="X32" s="2283"/>
      <c r="Y32" s="2283"/>
      <c r="Z32" s="2283"/>
      <c r="AA32" s="2283"/>
      <c r="AB32" s="2283"/>
      <c r="AC32" s="2283"/>
      <c r="AD32" s="2283"/>
      <c r="AE32" s="2283"/>
      <c r="AF32" s="2284"/>
      <c r="AG32" s="2294" t="s">
        <v>1395</v>
      </c>
      <c r="AH32" s="2295"/>
      <c r="AI32" s="2296"/>
    </row>
    <row r="33" spans="1:35" ht="21" customHeight="1">
      <c r="A33" s="2372"/>
      <c r="B33" s="2316"/>
      <c r="C33" s="2317"/>
      <c r="D33" s="2317"/>
      <c r="E33" s="2317"/>
      <c r="F33" s="2317"/>
      <c r="G33" s="2318"/>
      <c r="H33" s="861"/>
      <c r="I33" s="861"/>
      <c r="J33" s="861"/>
      <c r="K33" s="860" t="s">
        <v>489</v>
      </c>
      <c r="L33" s="2293" t="s">
        <v>1396</v>
      </c>
      <c r="M33" s="2283"/>
      <c r="N33" s="2283"/>
      <c r="O33" s="2283"/>
      <c r="P33" s="2283"/>
      <c r="Q33" s="2283"/>
      <c r="R33" s="2283"/>
      <c r="S33" s="2283"/>
      <c r="T33" s="2283"/>
      <c r="U33" s="2283"/>
      <c r="V33" s="2283"/>
      <c r="W33" s="2283"/>
      <c r="X33" s="2283"/>
      <c r="Y33" s="2283"/>
      <c r="Z33" s="2283"/>
      <c r="AA33" s="2283"/>
      <c r="AB33" s="2283"/>
      <c r="AC33" s="2283"/>
      <c r="AD33" s="2283"/>
      <c r="AE33" s="2283"/>
      <c r="AF33" s="2284"/>
      <c r="AG33" s="2294" t="s">
        <v>1397</v>
      </c>
      <c r="AH33" s="2295"/>
      <c r="AI33" s="2296"/>
    </row>
    <row r="34" spans="1:35" ht="21" customHeight="1">
      <c r="A34" s="2372"/>
      <c r="B34" s="2310" t="s">
        <v>1398</v>
      </c>
      <c r="C34" s="2311"/>
      <c r="D34" s="2311"/>
      <c r="E34" s="2311"/>
      <c r="F34" s="2311"/>
      <c r="G34" s="2312"/>
      <c r="H34" s="857"/>
      <c r="I34" s="857"/>
      <c r="J34" s="857"/>
      <c r="K34" s="858" t="s">
        <v>605</v>
      </c>
      <c r="L34" s="2287" t="s">
        <v>1399</v>
      </c>
      <c r="M34" s="2288"/>
      <c r="N34" s="2288"/>
      <c r="O34" s="2288"/>
      <c r="P34" s="2288"/>
      <c r="Q34" s="2288"/>
      <c r="R34" s="2288"/>
      <c r="S34" s="2288"/>
      <c r="T34" s="2288"/>
      <c r="U34" s="2288"/>
      <c r="V34" s="2288"/>
      <c r="W34" s="2288"/>
      <c r="X34" s="2288"/>
      <c r="Y34" s="2288"/>
      <c r="Z34" s="2288"/>
      <c r="AA34" s="2288"/>
      <c r="AB34" s="2288"/>
      <c r="AC34" s="2288"/>
      <c r="AD34" s="2288"/>
      <c r="AE34" s="2288"/>
      <c r="AF34" s="2289"/>
      <c r="AG34" s="2290" t="s">
        <v>1400</v>
      </c>
      <c r="AH34" s="2291"/>
      <c r="AI34" s="2292"/>
    </row>
    <row r="35" spans="1:35" ht="21" customHeight="1">
      <c r="A35" s="2372"/>
      <c r="B35" s="2313"/>
      <c r="C35" s="2314"/>
      <c r="D35" s="2314"/>
      <c r="E35" s="2314"/>
      <c r="F35" s="2314"/>
      <c r="G35" s="2315"/>
      <c r="H35" s="859"/>
      <c r="I35" s="859"/>
      <c r="J35" s="859"/>
      <c r="K35" s="860" t="s">
        <v>488</v>
      </c>
      <c r="L35" s="2293" t="s">
        <v>1401</v>
      </c>
      <c r="M35" s="2283"/>
      <c r="N35" s="2283"/>
      <c r="O35" s="2283"/>
      <c r="P35" s="2283"/>
      <c r="Q35" s="2283"/>
      <c r="R35" s="2283"/>
      <c r="S35" s="2283"/>
      <c r="T35" s="2283"/>
      <c r="U35" s="2283"/>
      <c r="V35" s="2283"/>
      <c r="W35" s="2283"/>
      <c r="X35" s="2283"/>
      <c r="Y35" s="2283"/>
      <c r="Z35" s="2283"/>
      <c r="AA35" s="2283"/>
      <c r="AB35" s="2283"/>
      <c r="AC35" s="2283"/>
      <c r="AD35" s="2283"/>
      <c r="AE35" s="2283"/>
      <c r="AF35" s="2284"/>
      <c r="AG35" s="2294" t="s">
        <v>1400</v>
      </c>
      <c r="AH35" s="2295"/>
      <c r="AI35" s="2296"/>
    </row>
    <row r="36" spans="1:35" ht="21" customHeight="1">
      <c r="A36" s="2372"/>
      <c r="B36" s="2316"/>
      <c r="C36" s="2317"/>
      <c r="D36" s="2317"/>
      <c r="E36" s="2317"/>
      <c r="F36" s="2317"/>
      <c r="G36" s="2318"/>
      <c r="H36" s="861"/>
      <c r="I36" s="861"/>
      <c r="J36" s="861"/>
      <c r="K36" s="860" t="s">
        <v>489</v>
      </c>
      <c r="L36" s="2293" t="s">
        <v>1402</v>
      </c>
      <c r="M36" s="2283"/>
      <c r="N36" s="2283"/>
      <c r="O36" s="2283"/>
      <c r="P36" s="2283"/>
      <c r="Q36" s="2283"/>
      <c r="R36" s="2283"/>
      <c r="S36" s="2283"/>
      <c r="T36" s="2283"/>
      <c r="U36" s="2283"/>
      <c r="V36" s="2283"/>
      <c r="W36" s="2283"/>
      <c r="X36" s="2283"/>
      <c r="Y36" s="2283"/>
      <c r="Z36" s="2283"/>
      <c r="AA36" s="2283"/>
      <c r="AB36" s="2283"/>
      <c r="AC36" s="2283"/>
      <c r="AD36" s="2283"/>
      <c r="AE36" s="2283"/>
      <c r="AF36" s="2284"/>
      <c r="AG36" s="2294" t="s">
        <v>1400</v>
      </c>
      <c r="AH36" s="2295"/>
      <c r="AI36" s="2296"/>
    </row>
    <row r="37" spans="1:35" ht="21" customHeight="1">
      <c r="A37" s="2372"/>
      <c r="B37" s="2310" t="s">
        <v>1403</v>
      </c>
      <c r="C37" s="2311"/>
      <c r="D37" s="2311"/>
      <c r="E37" s="2311"/>
      <c r="F37" s="2311"/>
      <c r="G37" s="2312"/>
      <c r="H37" s="857"/>
      <c r="I37" s="857"/>
      <c r="J37" s="857"/>
      <c r="K37" s="858" t="s">
        <v>1404</v>
      </c>
      <c r="L37" s="2288" t="s">
        <v>1405</v>
      </c>
      <c r="M37" s="2288"/>
      <c r="N37" s="2288"/>
      <c r="O37" s="2288"/>
      <c r="P37" s="2288"/>
      <c r="Q37" s="2288"/>
      <c r="R37" s="2288"/>
      <c r="S37" s="2288"/>
      <c r="T37" s="2288"/>
      <c r="U37" s="2288"/>
      <c r="V37" s="2288"/>
      <c r="W37" s="2288"/>
      <c r="X37" s="2288"/>
      <c r="Y37" s="2288"/>
      <c r="Z37" s="2288"/>
      <c r="AA37" s="2288"/>
      <c r="AB37" s="2288"/>
      <c r="AC37" s="2288"/>
      <c r="AD37" s="2288"/>
      <c r="AE37" s="2288"/>
      <c r="AF37" s="2289"/>
      <c r="AG37" s="2290" t="s">
        <v>1406</v>
      </c>
      <c r="AH37" s="2291"/>
      <c r="AI37" s="2292"/>
    </row>
    <row r="38" spans="1:35" ht="21" customHeight="1">
      <c r="A38" s="2372"/>
      <c r="B38" s="2313"/>
      <c r="C38" s="2314"/>
      <c r="D38" s="2314"/>
      <c r="E38" s="2314"/>
      <c r="F38" s="2314"/>
      <c r="G38" s="2315"/>
      <c r="H38" s="859"/>
      <c r="I38" s="859"/>
      <c r="J38" s="859"/>
      <c r="K38" s="860" t="s">
        <v>1407</v>
      </c>
      <c r="L38" s="2283" t="s">
        <v>1408</v>
      </c>
      <c r="M38" s="2283"/>
      <c r="N38" s="2283"/>
      <c r="O38" s="2283"/>
      <c r="P38" s="2283"/>
      <c r="Q38" s="2283"/>
      <c r="R38" s="2283"/>
      <c r="S38" s="2283"/>
      <c r="T38" s="2283"/>
      <c r="U38" s="2283"/>
      <c r="V38" s="2283"/>
      <c r="W38" s="2283"/>
      <c r="X38" s="2283"/>
      <c r="Y38" s="2283"/>
      <c r="Z38" s="2283"/>
      <c r="AA38" s="2283"/>
      <c r="AB38" s="2283"/>
      <c r="AC38" s="2283"/>
      <c r="AD38" s="2283"/>
      <c r="AE38" s="2283"/>
      <c r="AF38" s="2284"/>
      <c r="AG38" s="2294" t="s">
        <v>1409</v>
      </c>
      <c r="AH38" s="2295"/>
      <c r="AI38" s="2296"/>
    </row>
    <row r="39" spans="1:35" ht="21" customHeight="1">
      <c r="A39" s="2372"/>
      <c r="B39" s="2316"/>
      <c r="C39" s="2317"/>
      <c r="D39" s="2317"/>
      <c r="E39" s="2317"/>
      <c r="F39" s="2317"/>
      <c r="G39" s="2318"/>
      <c r="H39" s="863"/>
      <c r="I39" s="863"/>
      <c r="J39" s="863"/>
      <c r="K39" s="862" t="s">
        <v>1410</v>
      </c>
      <c r="L39" s="2297" t="s">
        <v>1411</v>
      </c>
      <c r="M39" s="2297"/>
      <c r="N39" s="2297"/>
      <c r="O39" s="2297"/>
      <c r="P39" s="2297"/>
      <c r="Q39" s="2297"/>
      <c r="R39" s="2297"/>
      <c r="S39" s="2297"/>
      <c r="T39" s="2297"/>
      <c r="U39" s="2297"/>
      <c r="V39" s="2297"/>
      <c r="W39" s="2297"/>
      <c r="X39" s="2297"/>
      <c r="Y39" s="2297"/>
      <c r="Z39" s="2297"/>
      <c r="AA39" s="2297"/>
      <c r="AB39" s="2297"/>
      <c r="AC39" s="2297"/>
      <c r="AD39" s="2297"/>
      <c r="AE39" s="2297"/>
      <c r="AF39" s="2298"/>
      <c r="AG39" s="2366" t="s">
        <v>1412</v>
      </c>
      <c r="AH39" s="2367"/>
      <c r="AI39" s="2368"/>
    </row>
    <row r="40" spans="1:35" ht="21" customHeight="1">
      <c r="A40" s="2372"/>
      <c r="B40" s="2301" t="s">
        <v>1413</v>
      </c>
      <c r="C40" s="2302"/>
      <c r="D40" s="2302"/>
      <c r="E40" s="2302"/>
      <c r="F40" s="2302"/>
      <c r="G40" s="2303"/>
      <c r="H40" s="857"/>
      <c r="I40" s="857"/>
      <c r="J40" s="857"/>
      <c r="K40" s="858" t="s">
        <v>1404</v>
      </c>
      <c r="L40" s="2288" t="s">
        <v>1414</v>
      </c>
      <c r="M40" s="2288"/>
      <c r="N40" s="2288"/>
      <c r="O40" s="2288"/>
      <c r="P40" s="2288"/>
      <c r="Q40" s="2288"/>
      <c r="R40" s="2288"/>
      <c r="S40" s="2288"/>
      <c r="T40" s="2288"/>
      <c r="U40" s="2288"/>
      <c r="V40" s="2288"/>
      <c r="W40" s="2288"/>
      <c r="X40" s="2288"/>
      <c r="Y40" s="2288"/>
      <c r="Z40" s="2288"/>
      <c r="AA40" s="2288"/>
      <c r="AB40" s="2288"/>
      <c r="AC40" s="2288"/>
      <c r="AD40" s="2288"/>
      <c r="AE40" s="2288"/>
      <c r="AF40" s="2289"/>
      <c r="AG40" s="2290" t="s">
        <v>1406</v>
      </c>
      <c r="AH40" s="2291"/>
      <c r="AI40" s="2292"/>
    </row>
    <row r="41" spans="1:35" ht="21" customHeight="1">
      <c r="A41" s="2372"/>
      <c r="B41" s="2304"/>
      <c r="C41" s="2305"/>
      <c r="D41" s="2305"/>
      <c r="E41" s="2305"/>
      <c r="F41" s="2305"/>
      <c r="G41" s="2306"/>
      <c r="H41" s="859"/>
      <c r="I41" s="859"/>
      <c r="J41" s="859"/>
      <c r="K41" s="860" t="s">
        <v>488</v>
      </c>
      <c r="L41" s="2283" t="s">
        <v>1415</v>
      </c>
      <c r="M41" s="2283"/>
      <c r="N41" s="2283"/>
      <c r="O41" s="2283"/>
      <c r="P41" s="2283"/>
      <c r="Q41" s="2283"/>
      <c r="R41" s="2283"/>
      <c r="S41" s="2283"/>
      <c r="T41" s="2283"/>
      <c r="U41" s="2283"/>
      <c r="V41" s="2283"/>
      <c r="W41" s="2283"/>
      <c r="X41" s="2283"/>
      <c r="Y41" s="2283"/>
      <c r="Z41" s="2283"/>
      <c r="AA41" s="2283"/>
      <c r="AB41" s="2283"/>
      <c r="AC41" s="2283"/>
      <c r="AD41" s="2283"/>
      <c r="AE41" s="2283"/>
      <c r="AF41" s="2284"/>
      <c r="AG41" s="2294" t="s">
        <v>1406</v>
      </c>
      <c r="AH41" s="2295"/>
      <c r="AI41" s="2296"/>
    </row>
    <row r="42" spans="1:35" ht="21" customHeight="1">
      <c r="A42" s="2372"/>
      <c r="B42" s="2304"/>
      <c r="C42" s="2305"/>
      <c r="D42" s="2305"/>
      <c r="E42" s="2305"/>
      <c r="F42" s="2305"/>
      <c r="G42" s="2306"/>
      <c r="H42" s="859"/>
      <c r="I42" s="859"/>
      <c r="J42" s="859"/>
      <c r="K42" s="860" t="s">
        <v>489</v>
      </c>
      <c r="L42" s="2283" t="s">
        <v>1416</v>
      </c>
      <c r="M42" s="2283"/>
      <c r="N42" s="2283"/>
      <c r="O42" s="2283"/>
      <c r="P42" s="2283"/>
      <c r="Q42" s="2283"/>
      <c r="R42" s="2283"/>
      <c r="S42" s="2283"/>
      <c r="T42" s="2283"/>
      <c r="U42" s="2283"/>
      <c r="V42" s="2283"/>
      <c r="W42" s="2283"/>
      <c r="X42" s="2283"/>
      <c r="Y42" s="2283"/>
      <c r="Z42" s="2283"/>
      <c r="AA42" s="2283"/>
      <c r="AB42" s="2283"/>
      <c r="AC42" s="2283"/>
      <c r="AD42" s="2283"/>
      <c r="AE42" s="2283"/>
      <c r="AF42" s="2284"/>
      <c r="AG42" s="2294" t="s">
        <v>1406</v>
      </c>
      <c r="AH42" s="2295"/>
      <c r="AI42" s="2296"/>
    </row>
    <row r="43" spans="1:35" ht="21" customHeight="1">
      <c r="A43" s="2372"/>
      <c r="B43" s="2304"/>
      <c r="C43" s="2305"/>
      <c r="D43" s="2305"/>
      <c r="E43" s="2305"/>
      <c r="F43" s="2305"/>
      <c r="G43" s="2306"/>
      <c r="H43" s="859"/>
      <c r="I43" s="859"/>
      <c r="J43" s="859"/>
      <c r="K43" s="860" t="s">
        <v>1417</v>
      </c>
      <c r="L43" s="2283" t="s">
        <v>1418</v>
      </c>
      <c r="M43" s="2283"/>
      <c r="N43" s="2283"/>
      <c r="O43" s="2283"/>
      <c r="P43" s="2283"/>
      <c r="Q43" s="2283"/>
      <c r="R43" s="2283"/>
      <c r="S43" s="2283"/>
      <c r="T43" s="2283"/>
      <c r="U43" s="2283"/>
      <c r="V43" s="2283"/>
      <c r="W43" s="2283"/>
      <c r="X43" s="2283"/>
      <c r="Y43" s="2283"/>
      <c r="Z43" s="2283"/>
      <c r="AA43" s="2283"/>
      <c r="AB43" s="2283"/>
      <c r="AC43" s="2283"/>
      <c r="AD43" s="2283"/>
      <c r="AE43" s="2283"/>
      <c r="AF43" s="2284"/>
      <c r="AG43" s="2294" t="s">
        <v>1374</v>
      </c>
      <c r="AH43" s="2295"/>
      <c r="AI43" s="2296"/>
    </row>
    <row r="44" spans="1:35" ht="21" customHeight="1">
      <c r="A44" s="2372"/>
      <c r="B44" s="2307"/>
      <c r="C44" s="2308"/>
      <c r="D44" s="2308"/>
      <c r="E44" s="2308"/>
      <c r="F44" s="2308"/>
      <c r="G44" s="2309"/>
      <c r="H44" s="861"/>
      <c r="I44" s="861"/>
      <c r="J44" s="861"/>
      <c r="K44" s="862" t="s">
        <v>1419</v>
      </c>
      <c r="L44" s="2297" t="s">
        <v>1420</v>
      </c>
      <c r="M44" s="2297"/>
      <c r="N44" s="2297"/>
      <c r="O44" s="2297"/>
      <c r="P44" s="2297"/>
      <c r="Q44" s="2297"/>
      <c r="R44" s="2297"/>
      <c r="S44" s="2297"/>
      <c r="T44" s="2297"/>
      <c r="U44" s="2297"/>
      <c r="V44" s="2297"/>
      <c r="W44" s="2297"/>
      <c r="X44" s="2297"/>
      <c r="Y44" s="2297"/>
      <c r="Z44" s="2297"/>
      <c r="AA44" s="2297"/>
      <c r="AB44" s="2297"/>
      <c r="AC44" s="2297"/>
      <c r="AD44" s="2297"/>
      <c r="AE44" s="2297"/>
      <c r="AF44" s="2298"/>
      <c r="AG44" s="2366" t="s">
        <v>1374</v>
      </c>
      <c r="AH44" s="2367"/>
      <c r="AI44" s="2368"/>
    </row>
    <row r="45" spans="1:35" ht="21" customHeight="1">
      <c r="A45" s="2372"/>
      <c r="B45" s="2301" t="s">
        <v>1315</v>
      </c>
      <c r="C45" s="2302"/>
      <c r="D45" s="2302"/>
      <c r="E45" s="2302"/>
      <c r="F45" s="2302"/>
      <c r="G45" s="2303"/>
      <c r="H45" s="857"/>
      <c r="I45" s="857"/>
      <c r="J45" s="857"/>
      <c r="K45" s="864" t="s">
        <v>1421</v>
      </c>
      <c r="L45" s="2288" t="s">
        <v>1422</v>
      </c>
      <c r="M45" s="2288"/>
      <c r="N45" s="2288"/>
      <c r="O45" s="2288"/>
      <c r="P45" s="2288"/>
      <c r="Q45" s="2288"/>
      <c r="R45" s="2288"/>
      <c r="S45" s="2288"/>
      <c r="T45" s="2288"/>
      <c r="U45" s="2288"/>
      <c r="V45" s="2288"/>
      <c r="W45" s="2288"/>
      <c r="X45" s="2288"/>
      <c r="Y45" s="2288"/>
      <c r="Z45" s="2288"/>
      <c r="AA45" s="2288"/>
      <c r="AB45" s="2288"/>
      <c r="AC45" s="2288"/>
      <c r="AD45" s="2288"/>
      <c r="AE45" s="2288"/>
      <c r="AF45" s="2289"/>
      <c r="AG45" s="2290" t="s">
        <v>1376</v>
      </c>
      <c r="AH45" s="2291"/>
      <c r="AI45" s="2292"/>
    </row>
    <row r="46" spans="1:35" ht="21" customHeight="1">
      <c r="A46" s="2372"/>
      <c r="B46" s="2307"/>
      <c r="C46" s="2308"/>
      <c r="D46" s="2308"/>
      <c r="E46" s="2308"/>
      <c r="F46" s="2308"/>
      <c r="G46" s="2309"/>
      <c r="H46" s="861"/>
      <c r="I46" s="861"/>
      <c r="J46" s="861"/>
      <c r="K46" s="865" t="s">
        <v>1407</v>
      </c>
      <c r="L46" s="2385" t="s">
        <v>1423</v>
      </c>
      <c r="M46" s="2385"/>
      <c r="N46" s="2385"/>
      <c r="O46" s="2385"/>
      <c r="P46" s="2385"/>
      <c r="Q46" s="2385"/>
      <c r="R46" s="2385"/>
      <c r="S46" s="2385"/>
      <c r="T46" s="2385"/>
      <c r="U46" s="2385"/>
      <c r="V46" s="2385"/>
      <c r="W46" s="2385"/>
      <c r="X46" s="2385"/>
      <c r="Y46" s="2385"/>
      <c r="Z46" s="2385"/>
      <c r="AA46" s="2385"/>
      <c r="AB46" s="2385"/>
      <c r="AC46" s="2385"/>
      <c r="AD46" s="2385"/>
      <c r="AE46" s="2385"/>
      <c r="AF46" s="2386"/>
      <c r="AG46" s="2366" t="s">
        <v>1376</v>
      </c>
      <c r="AH46" s="2367"/>
      <c r="AI46" s="2368"/>
    </row>
    <row r="47" spans="1:35" ht="21" customHeight="1">
      <c r="A47" s="2372"/>
      <c r="B47" s="2376" t="s">
        <v>1424</v>
      </c>
      <c r="C47" s="2377"/>
      <c r="D47" s="2377"/>
      <c r="E47" s="2377"/>
      <c r="F47" s="2377"/>
      <c r="G47" s="2378"/>
      <c r="H47" s="857"/>
      <c r="I47" s="857"/>
      <c r="J47" s="857"/>
      <c r="K47" s="858" t="s">
        <v>605</v>
      </c>
      <c r="L47" s="2288" t="s">
        <v>1425</v>
      </c>
      <c r="M47" s="2288"/>
      <c r="N47" s="2288"/>
      <c r="O47" s="2288"/>
      <c r="P47" s="2288"/>
      <c r="Q47" s="2288"/>
      <c r="R47" s="2288"/>
      <c r="S47" s="2288"/>
      <c r="T47" s="2288"/>
      <c r="U47" s="2288"/>
      <c r="V47" s="2288"/>
      <c r="W47" s="2288"/>
      <c r="X47" s="2288"/>
      <c r="Y47" s="2288"/>
      <c r="Z47" s="2288"/>
      <c r="AA47" s="2288"/>
      <c r="AB47" s="2288"/>
      <c r="AC47" s="2288"/>
      <c r="AD47" s="2288"/>
      <c r="AE47" s="2288"/>
      <c r="AF47" s="2289"/>
      <c r="AG47" s="2290" t="s">
        <v>1374</v>
      </c>
      <c r="AH47" s="2291"/>
      <c r="AI47" s="2292"/>
    </row>
    <row r="48" spans="1:35" ht="21" customHeight="1">
      <c r="A48" s="2372"/>
      <c r="B48" s="2379"/>
      <c r="C48" s="2380"/>
      <c r="D48" s="2380"/>
      <c r="E48" s="2380"/>
      <c r="F48" s="2380"/>
      <c r="G48" s="2381"/>
      <c r="H48" s="859"/>
      <c r="I48" s="859"/>
      <c r="J48" s="859"/>
      <c r="K48" s="860" t="s">
        <v>488</v>
      </c>
      <c r="L48" s="2283" t="s">
        <v>1426</v>
      </c>
      <c r="M48" s="2283"/>
      <c r="N48" s="2283"/>
      <c r="O48" s="2283"/>
      <c r="P48" s="2283"/>
      <c r="Q48" s="2283"/>
      <c r="R48" s="2283"/>
      <c r="S48" s="2283"/>
      <c r="T48" s="2283"/>
      <c r="U48" s="2283"/>
      <c r="V48" s="2283"/>
      <c r="W48" s="2283"/>
      <c r="X48" s="2283"/>
      <c r="Y48" s="2283"/>
      <c r="Z48" s="2283"/>
      <c r="AA48" s="2283"/>
      <c r="AB48" s="2283"/>
      <c r="AC48" s="2283"/>
      <c r="AD48" s="2283"/>
      <c r="AE48" s="2283"/>
      <c r="AF48" s="2284"/>
      <c r="AG48" s="2294" t="s">
        <v>1374</v>
      </c>
      <c r="AH48" s="2295"/>
      <c r="AI48" s="2296"/>
    </row>
    <row r="49" spans="1:35" ht="15" customHeight="1">
      <c r="A49" s="2373"/>
      <c r="B49" s="2382"/>
      <c r="C49" s="2383"/>
      <c r="D49" s="2383"/>
      <c r="E49" s="2383"/>
      <c r="F49" s="2383"/>
      <c r="G49" s="2384"/>
      <c r="H49" s="861"/>
      <c r="I49" s="861"/>
      <c r="J49" s="861"/>
      <c r="K49" s="862" t="s">
        <v>489</v>
      </c>
      <c r="L49" s="2297" t="s">
        <v>1427</v>
      </c>
      <c r="M49" s="2297"/>
      <c r="N49" s="2297"/>
      <c r="O49" s="2297"/>
      <c r="P49" s="2297"/>
      <c r="Q49" s="2297"/>
      <c r="R49" s="2297"/>
      <c r="S49" s="2297"/>
      <c r="T49" s="2297"/>
      <c r="U49" s="2297"/>
      <c r="V49" s="2297"/>
      <c r="W49" s="2297"/>
      <c r="X49" s="2297"/>
      <c r="Y49" s="2297"/>
      <c r="Z49" s="2297"/>
      <c r="AA49" s="2297"/>
      <c r="AB49" s="2297"/>
      <c r="AC49" s="2297"/>
      <c r="AD49" s="2297"/>
      <c r="AE49" s="2297"/>
      <c r="AF49" s="2298"/>
      <c r="AG49" s="2366" t="s">
        <v>1374</v>
      </c>
      <c r="AH49" s="2367"/>
      <c r="AI49" s="2368"/>
    </row>
    <row r="50" spans="1:35" ht="32.25" customHeight="1">
      <c r="A50" s="2270" t="s">
        <v>1428</v>
      </c>
      <c r="B50" s="2271"/>
      <c r="C50" s="2271"/>
      <c r="D50" s="2271"/>
      <c r="E50" s="2271"/>
      <c r="F50" s="2271"/>
      <c r="G50" s="2271"/>
      <c r="H50" s="2271"/>
      <c r="I50" s="2271"/>
      <c r="J50" s="2271"/>
      <c r="K50" s="2271"/>
      <c r="L50" s="2271"/>
      <c r="M50" s="2271"/>
      <c r="N50" s="2271"/>
      <c r="O50" s="2271"/>
      <c r="P50" s="2271"/>
      <c r="Q50" s="2271"/>
      <c r="R50" s="2271"/>
      <c r="S50" s="2271"/>
      <c r="T50" s="2271"/>
      <c r="U50" s="2271"/>
      <c r="V50" s="2271"/>
      <c r="W50" s="2271"/>
      <c r="X50" s="2271"/>
      <c r="Y50" s="2271"/>
      <c r="Z50" s="2271"/>
      <c r="AA50" s="2271"/>
      <c r="AB50" s="2271"/>
      <c r="AC50" s="2271"/>
      <c r="AD50" s="2271"/>
      <c r="AE50" s="2271"/>
      <c r="AF50" s="2271"/>
      <c r="AG50" s="2271"/>
      <c r="AH50" s="2271"/>
      <c r="AI50" s="2272"/>
    </row>
    <row r="51" spans="1:35" ht="15" customHeight="1">
      <c r="A51" s="403" t="s">
        <v>560</v>
      </c>
      <c r="B51" s="407"/>
      <c r="C51" s="407"/>
      <c r="D51" s="407"/>
      <c r="E51" s="407"/>
      <c r="F51" s="407"/>
      <c r="G51" s="407"/>
      <c r="H51" s="407"/>
      <c r="I51" s="407"/>
      <c r="J51" s="407"/>
      <c r="K51" s="407"/>
      <c r="L51" s="407"/>
      <c r="M51" s="407"/>
      <c r="N51" s="407"/>
      <c r="O51" s="407"/>
      <c r="P51" s="407"/>
      <c r="Q51" s="407"/>
      <c r="R51" s="407"/>
      <c r="S51" s="407"/>
      <c r="T51" s="407"/>
      <c r="U51" s="407"/>
      <c r="V51" s="407"/>
      <c r="W51" s="407"/>
      <c r="X51" s="407"/>
      <c r="Y51" s="407"/>
      <c r="Z51" s="407"/>
      <c r="AA51" s="407"/>
      <c r="AB51" s="407"/>
      <c r="AC51" s="407"/>
      <c r="AD51" s="407"/>
      <c r="AE51" s="407"/>
      <c r="AF51" s="407"/>
      <c r="AG51" s="407"/>
      <c r="AH51" s="407"/>
      <c r="AI51" s="404"/>
    </row>
    <row r="52" spans="1:35" ht="15" customHeight="1">
      <c r="A52" s="2273"/>
      <c r="B52" s="2269"/>
      <c r="C52" s="2269"/>
      <c r="D52" s="2269"/>
      <c r="E52" s="2269"/>
      <c r="F52" s="2269"/>
      <c r="G52" s="2269"/>
      <c r="H52" s="2269"/>
      <c r="I52" s="2269"/>
      <c r="J52" s="2269"/>
      <c r="K52" s="2269"/>
      <c r="L52" s="2269"/>
      <c r="M52" s="2269"/>
      <c r="N52" s="2269"/>
      <c r="O52" s="2269"/>
      <c r="P52" s="2269"/>
      <c r="Q52" s="2269"/>
      <c r="R52" s="2269"/>
      <c r="S52" s="2269"/>
      <c r="T52" s="2269"/>
      <c r="U52" s="2269"/>
      <c r="V52" s="2269"/>
      <c r="W52" s="2269"/>
      <c r="X52" s="2269"/>
      <c r="Y52" s="2269"/>
      <c r="Z52" s="2269"/>
      <c r="AA52" s="2269"/>
      <c r="AB52" s="2269"/>
      <c r="AC52" s="2269"/>
      <c r="AD52" s="2269"/>
      <c r="AE52" s="2269"/>
      <c r="AF52" s="2269"/>
      <c r="AG52" s="2269"/>
      <c r="AH52" s="2269"/>
      <c r="AI52" s="2274"/>
    </row>
    <row r="53" spans="1:35" ht="15" customHeight="1">
      <c r="A53" s="403" t="s">
        <v>561</v>
      </c>
      <c r="B53" s="407"/>
      <c r="C53" s="407"/>
      <c r="D53" s="407"/>
      <c r="E53" s="407"/>
      <c r="F53" s="407"/>
      <c r="G53" s="407"/>
      <c r="H53" s="407"/>
      <c r="I53" s="407"/>
      <c r="J53" s="407"/>
      <c r="K53" s="407"/>
      <c r="L53" s="407"/>
      <c r="M53" s="407"/>
      <c r="N53" s="407"/>
      <c r="O53" s="407"/>
      <c r="P53" s="407"/>
      <c r="Q53" s="407"/>
      <c r="R53" s="407"/>
      <c r="S53" s="407"/>
      <c r="T53" s="407"/>
      <c r="U53" s="407"/>
      <c r="V53" s="407"/>
      <c r="W53" s="407"/>
      <c r="X53" s="407"/>
      <c r="Y53" s="407"/>
      <c r="Z53" s="407"/>
      <c r="AA53" s="407"/>
      <c r="AB53" s="407"/>
      <c r="AC53" s="407"/>
      <c r="AD53" s="407"/>
      <c r="AE53" s="407"/>
      <c r="AF53" s="407"/>
      <c r="AG53" s="407"/>
      <c r="AH53" s="407"/>
      <c r="AI53" s="404"/>
    </row>
    <row r="54" spans="1:35" ht="15" customHeight="1" thickBot="1">
      <c r="A54" s="2275"/>
      <c r="B54" s="2276"/>
      <c r="C54" s="2276"/>
      <c r="D54" s="2276"/>
      <c r="E54" s="2276"/>
      <c r="F54" s="2276"/>
      <c r="G54" s="2276"/>
      <c r="H54" s="2276"/>
      <c r="I54" s="2276"/>
      <c r="J54" s="2276"/>
      <c r="K54" s="2276"/>
      <c r="L54" s="2276"/>
      <c r="M54" s="2276"/>
      <c r="N54" s="2276"/>
      <c r="O54" s="2276"/>
      <c r="P54" s="2276"/>
      <c r="Q54" s="2276"/>
      <c r="R54" s="2276"/>
      <c r="S54" s="2276"/>
      <c r="T54" s="2276"/>
      <c r="U54" s="2276"/>
      <c r="V54" s="2276"/>
      <c r="W54" s="2276"/>
      <c r="X54" s="2276"/>
      <c r="Y54" s="2276"/>
      <c r="Z54" s="2276"/>
      <c r="AA54" s="2276"/>
      <c r="AB54" s="2276"/>
      <c r="AC54" s="2276"/>
      <c r="AD54" s="2276"/>
      <c r="AE54" s="2276"/>
      <c r="AF54" s="2276"/>
      <c r="AG54" s="2276"/>
      <c r="AH54" s="2276"/>
      <c r="AI54" s="2277"/>
    </row>
    <row r="55" spans="1:35" ht="15" customHeight="1">
      <c r="A55" s="401" t="s">
        <v>611</v>
      </c>
    </row>
    <row r="56" spans="1:35" ht="18" customHeight="1">
      <c r="B56" s="2278"/>
      <c r="C56" s="2278"/>
      <c r="D56" s="2278"/>
      <c r="E56" s="2278"/>
      <c r="F56" s="2278"/>
      <c r="G56" s="2278"/>
      <c r="H56" s="2278"/>
      <c r="I56" s="2278"/>
      <c r="J56" s="2278"/>
      <c r="K56" s="2278"/>
      <c r="L56" s="2278"/>
      <c r="M56" s="2278"/>
      <c r="O56" s="2279" t="s">
        <v>562</v>
      </c>
      <c r="P56" s="2279"/>
      <c r="Q56" s="2280" t="s">
        <v>902</v>
      </c>
      <c r="R56" s="2280"/>
      <c r="S56" s="2280"/>
      <c r="T56" s="2280"/>
      <c r="U56" s="2280"/>
      <c r="V56" s="2280"/>
    </row>
    <row r="57" spans="1:35" ht="15" customHeight="1">
      <c r="A57" s="401" t="s">
        <v>612</v>
      </c>
    </row>
    <row r="58" spans="1:35" ht="18" customHeight="1">
      <c r="B58" s="2278"/>
      <c r="C58" s="2278"/>
      <c r="D58" s="2278"/>
      <c r="E58" s="2278"/>
      <c r="F58" s="2278"/>
      <c r="G58" s="2278"/>
      <c r="H58" s="2278"/>
      <c r="I58" s="2278"/>
      <c r="J58" s="2278"/>
      <c r="K58" s="2278"/>
      <c r="L58" s="2278"/>
      <c r="M58" s="2278"/>
      <c r="O58" s="2279" t="s">
        <v>562</v>
      </c>
      <c r="P58" s="2279"/>
      <c r="Q58" s="2280" t="s">
        <v>903</v>
      </c>
      <c r="R58" s="2280"/>
      <c r="S58" s="2280"/>
      <c r="T58" s="2280"/>
      <c r="U58" s="2280"/>
      <c r="V58" s="2280"/>
    </row>
    <row r="59" spans="1:35" ht="72" customHeight="1">
      <c r="A59" s="2269" t="s">
        <v>567</v>
      </c>
      <c r="B59" s="2269"/>
      <c r="C59" s="2269"/>
      <c r="D59" s="2269"/>
      <c r="E59" s="2269"/>
      <c r="F59" s="2269"/>
      <c r="G59" s="2269"/>
      <c r="H59" s="2269"/>
      <c r="I59" s="2269"/>
      <c r="J59" s="2269"/>
      <c r="K59" s="2269"/>
      <c r="L59" s="2269"/>
      <c r="M59" s="2269"/>
      <c r="N59" s="2269"/>
      <c r="O59" s="2269"/>
      <c r="P59" s="2269"/>
      <c r="Q59" s="2269"/>
      <c r="R59" s="2269"/>
      <c r="S59" s="2269"/>
      <c r="T59" s="2269"/>
      <c r="U59" s="2269"/>
      <c r="V59" s="2269"/>
      <c r="W59" s="2269"/>
      <c r="X59" s="2269"/>
      <c r="Y59" s="2269"/>
      <c r="Z59" s="2269"/>
      <c r="AA59" s="2269"/>
      <c r="AB59" s="2269"/>
      <c r="AC59" s="2269"/>
      <c r="AD59" s="2269"/>
      <c r="AE59" s="2269"/>
      <c r="AF59" s="2269"/>
      <c r="AG59" s="2269"/>
      <c r="AH59" s="2269"/>
      <c r="AI59" s="2269"/>
    </row>
  </sheetData>
  <mergeCells count="92">
    <mergeCell ref="B47:G49"/>
    <mergeCell ref="L49:AF49"/>
    <mergeCell ref="AG49:AI49"/>
    <mergeCell ref="L40:AF40"/>
    <mergeCell ref="AG40:AI40"/>
    <mergeCell ref="L41:AF41"/>
    <mergeCell ref="AG41:AI41"/>
    <mergeCell ref="L42:AF42"/>
    <mergeCell ref="AG42:AI42"/>
    <mergeCell ref="L46:AF46"/>
    <mergeCell ref="AG46:AI46"/>
    <mergeCell ref="L47:AF47"/>
    <mergeCell ref="AG47:AI47"/>
    <mergeCell ref="L48:AF48"/>
    <mergeCell ref="AG48:AI48"/>
    <mergeCell ref="L45:AF45"/>
    <mergeCell ref="A31:A49"/>
    <mergeCell ref="B34:G36"/>
    <mergeCell ref="L34:AF34"/>
    <mergeCell ref="AG34:AI34"/>
    <mergeCell ref="L35:AF35"/>
    <mergeCell ref="AG35:AI35"/>
    <mergeCell ref="L36:AF36"/>
    <mergeCell ref="AG36:AI36"/>
    <mergeCell ref="B37:G39"/>
    <mergeCell ref="L37:AF37"/>
    <mergeCell ref="AG37:AI37"/>
    <mergeCell ref="L38:AF38"/>
    <mergeCell ref="AG38:AI38"/>
    <mergeCell ref="L39:AF39"/>
    <mergeCell ref="AG39:AI39"/>
    <mergeCell ref="B45:G46"/>
    <mergeCell ref="AG45:AI45"/>
    <mergeCell ref="L43:AF43"/>
    <mergeCell ref="AG43:AI43"/>
    <mergeCell ref="S7:AH7"/>
    <mergeCell ref="D15:F15"/>
    <mergeCell ref="G15:T15"/>
    <mergeCell ref="U15:AB15"/>
    <mergeCell ref="L44:AF44"/>
    <mergeCell ref="AG44:AI44"/>
    <mergeCell ref="AC15:AH15"/>
    <mergeCell ref="A18:F18"/>
    <mergeCell ref="G18:I18"/>
    <mergeCell ref="J18:AI18"/>
    <mergeCell ref="A28:A30"/>
    <mergeCell ref="B28:G30"/>
    <mergeCell ref="L28:AF28"/>
    <mergeCell ref="S6:AH6"/>
    <mergeCell ref="A8:AI8"/>
    <mergeCell ref="C10:I10"/>
    <mergeCell ref="D13:F13"/>
    <mergeCell ref="G13:U13"/>
    <mergeCell ref="V13:AB13"/>
    <mergeCell ref="AC13:AH13"/>
    <mergeCell ref="A2:AI2"/>
    <mergeCell ref="F4:R4"/>
    <mergeCell ref="B4:E4"/>
    <mergeCell ref="B5:E5"/>
    <mergeCell ref="F5:Y5"/>
    <mergeCell ref="A19:F19"/>
    <mergeCell ref="G19:I21"/>
    <mergeCell ref="J19:AI21"/>
    <mergeCell ref="A26:G27"/>
    <mergeCell ref="H26:J26"/>
    <mergeCell ref="K26:AF27"/>
    <mergeCell ref="AG26:AI27"/>
    <mergeCell ref="A20:F20"/>
    <mergeCell ref="A21:F21"/>
    <mergeCell ref="AG28:AI28"/>
    <mergeCell ref="L29:AF29"/>
    <mergeCell ref="AG29:AI29"/>
    <mergeCell ref="B58:M58"/>
    <mergeCell ref="O58:P58"/>
    <mergeCell ref="Q58:V58"/>
    <mergeCell ref="L31:AF31"/>
    <mergeCell ref="AG31:AI31"/>
    <mergeCell ref="L32:AF32"/>
    <mergeCell ref="AG32:AI32"/>
    <mergeCell ref="L33:AF33"/>
    <mergeCell ref="AG33:AI33"/>
    <mergeCell ref="L30:AF30"/>
    <mergeCell ref="AG30:AI30"/>
    <mergeCell ref="B40:G44"/>
    <mergeCell ref="B31:G33"/>
    <mergeCell ref="A59:AI59"/>
    <mergeCell ref="A50:AI50"/>
    <mergeCell ref="A52:AI52"/>
    <mergeCell ref="A54:AI54"/>
    <mergeCell ref="B56:M56"/>
    <mergeCell ref="O56:P56"/>
    <mergeCell ref="Q56:V56"/>
  </mergeCells>
  <phoneticPr fontId="9"/>
  <printOptions horizontalCentered="1"/>
  <pageMargins left="0.59055118110236227" right="0.39370078740157483" top="0.39370078740157483" bottom="0.19685039370078741" header="0.19685039370078741" footer="7.874015748031496E-2"/>
  <pageSetup paperSize="9" scale="78" orientation="portrait" horizontalDpi="300" verticalDpi="300" r:id="rId1"/>
  <headerFooter>
    <oddFooter>&amp;R（令和２年７月開講訓練科から適用）</oddFooter>
  </headerFooter>
  <rowBreaks count="1" manualBreakCount="1">
    <brk id="50" max="34"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FFFF00"/>
    <pageSetUpPr fitToPage="1"/>
  </sheetPr>
  <dimension ref="A1:S89"/>
  <sheetViews>
    <sheetView tabSelected="1" view="pageBreakPreview" topLeftCell="A7" zoomScaleNormal="70" zoomScaleSheetLayoutView="100" workbookViewId="0">
      <selection activeCell="J19" sqref="J19"/>
    </sheetView>
  </sheetViews>
  <sheetFormatPr defaultRowHeight="13.5"/>
  <cols>
    <col min="1" max="1" width="2.75" style="393" customWidth="1"/>
    <col min="2" max="2" width="22" style="393" customWidth="1"/>
    <col min="3" max="3" width="17.125" style="392" customWidth="1"/>
    <col min="4" max="4" width="25.375" style="392" customWidth="1"/>
    <col min="5" max="5" width="28.125" style="392" customWidth="1"/>
    <col min="6" max="6" width="12.5" style="393" customWidth="1"/>
    <col min="7" max="7" width="5" style="394" customWidth="1"/>
    <col min="8" max="8" width="12.375" style="393" customWidth="1"/>
    <col min="9" max="9" width="8.875" style="393" customWidth="1"/>
    <col min="10" max="16" width="9" style="393"/>
    <col min="17" max="17" width="7.5" style="393" customWidth="1"/>
    <col min="18" max="19" width="7.5" style="442" customWidth="1"/>
    <col min="20" max="260" width="9" style="393"/>
    <col min="261" max="261" width="2.75" style="393" customWidth="1"/>
    <col min="262" max="262" width="22" style="393" customWidth="1"/>
    <col min="263" max="263" width="17.125" style="393" customWidth="1"/>
    <col min="264" max="264" width="25.375" style="393" customWidth="1"/>
    <col min="265" max="265" width="28.125" style="393" customWidth="1"/>
    <col min="266" max="266" width="12.5" style="393" customWidth="1"/>
    <col min="267" max="267" width="5" style="393" customWidth="1"/>
    <col min="268" max="268" width="12.375" style="393" customWidth="1"/>
    <col min="269" max="269" width="8.875" style="393" customWidth="1"/>
    <col min="270" max="274" width="9" style="393"/>
    <col min="275" max="275" width="7.5" style="393" customWidth="1"/>
    <col min="276" max="516" width="9" style="393"/>
    <col min="517" max="517" width="2.75" style="393" customWidth="1"/>
    <col min="518" max="518" width="22" style="393" customWidth="1"/>
    <col min="519" max="519" width="17.125" style="393" customWidth="1"/>
    <col min="520" max="520" width="25.375" style="393" customWidth="1"/>
    <col min="521" max="521" width="28.125" style="393" customWidth="1"/>
    <col min="522" max="522" width="12.5" style="393" customWidth="1"/>
    <col min="523" max="523" width="5" style="393" customWidth="1"/>
    <col min="524" max="524" width="12.375" style="393" customWidth="1"/>
    <col min="525" max="525" width="8.875" style="393" customWidth="1"/>
    <col min="526" max="530" width="9" style="393"/>
    <col min="531" max="531" width="7.5" style="393" customWidth="1"/>
    <col min="532" max="772" width="9" style="393"/>
    <col min="773" max="773" width="2.75" style="393" customWidth="1"/>
    <col min="774" max="774" width="22" style="393" customWidth="1"/>
    <col min="775" max="775" width="17.125" style="393" customWidth="1"/>
    <col min="776" max="776" width="25.375" style="393" customWidth="1"/>
    <col min="777" max="777" width="28.125" style="393" customWidth="1"/>
    <col min="778" max="778" width="12.5" style="393" customWidth="1"/>
    <col min="779" max="779" width="5" style="393" customWidth="1"/>
    <col min="780" max="780" width="12.375" style="393" customWidth="1"/>
    <col min="781" max="781" width="8.875" style="393" customWidth="1"/>
    <col min="782" max="786" width="9" style="393"/>
    <col min="787" max="787" width="7.5" style="393" customWidth="1"/>
    <col min="788" max="1028" width="9" style="393"/>
    <col min="1029" max="1029" width="2.75" style="393" customWidth="1"/>
    <col min="1030" max="1030" width="22" style="393" customWidth="1"/>
    <col min="1031" max="1031" width="17.125" style="393" customWidth="1"/>
    <col min="1032" max="1032" width="25.375" style="393" customWidth="1"/>
    <col min="1033" max="1033" width="28.125" style="393" customWidth="1"/>
    <col min="1034" max="1034" width="12.5" style="393" customWidth="1"/>
    <col min="1035" max="1035" width="5" style="393" customWidth="1"/>
    <col min="1036" max="1036" width="12.375" style="393" customWidth="1"/>
    <col min="1037" max="1037" width="8.875" style="393" customWidth="1"/>
    <col min="1038" max="1042" width="9" style="393"/>
    <col min="1043" max="1043" width="7.5" style="393" customWidth="1"/>
    <col min="1044" max="1284" width="9" style="393"/>
    <col min="1285" max="1285" width="2.75" style="393" customWidth="1"/>
    <col min="1286" max="1286" width="22" style="393" customWidth="1"/>
    <col min="1287" max="1287" width="17.125" style="393" customWidth="1"/>
    <col min="1288" max="1288" width="25.375" style="393" customWidth="1"/>
    <col min="1289" max="1289" width="28.125" style="393" customWidth="1"/>
    <col min="1290" max="1290" width="12.5" style="393" customWidth="1"/>
    <col min="1291" max="1291" width="5" style="393" customWidth="1"/>
    <col min="1292" max="1292" width="12.375" style="393" customWidth="1"/>
    <col min="1293" max="1293" width="8.875" style="393" customWidth="1"/>
    <col min="1294" max="1298" width="9" style="393"/>
    <col min="1299" max="1299" width="7.5" style="393" customWidth="1"/>
    <col min="1300" max="1540" width="9" style="393"/>
    <col min="1541" max="1541" width="2.75" style="393" customWidth="1"/>
    <col min="1542" max="1542" width="22" style="393" customWidth="1"/>
    <col min="1543" max="1543" width="17.125" style="393" customWidth="1"/>
    <col min="1544" max="1544" width="25.375" style="393" customWidth="1"/>
    <col min="1545" max="1545" width="28.125" style="393" customWidth="1"/>
    <col min="1546" max="1546" width="12.5" style="393" customWidth="1"/>
    <col min="1547" max="1547" width="5" style="393" customWidth="1"/>
    <col min="1548" max="1548" width="12.375" style="393" customWidth="1"/>
    <col min="1549" max="1549" width="8.875" style="393" customWidth="1"/>
    <col min="1550" max="1554" width="9" style="393"/>
    <col min="1555" max="1555" width="7.5" style="393" customWidth="1"/>
    <col min="1556" max="1796" width="9" style="393"/>
    <col min="1797" max="1797" width="2.75" style="393" customWidth="1"/>
    <col min="1798" max="1798" width="22" style="393" customWidth="1"/>
    <col min="1799" max="1799" width="17.125" style="393" customWidth="1"/>
    <col min="1800" max="1800" width="25.375" style="393" customWidth="1"/>
    <col min="1801" max="1801" width="28.125" style="393" customWidth="1"/>
    <col min="1802" max="1802" width="12.5" style="393" customWidth="1"/>
    <col min="1803" max="1803" width="5" style="393" customWidth="1"/>
    <col min="1804" max="1804" width="12.375" style="393" customWidth="1"/>
    <col min="1805" max="1805" width="8.875" style="393" customWidth="1"/>
    <col min="1806" max="1810" width="9" style="393"/>
    <col min="1811" max="1811" width="7.5" style="393" customWidth="1"/>
    <col min="1812" max="2052" width="9" style="393"/>
    <col min="2053" max="2053" width="2.75" style="393" customWidth="1"/>
    <col min="2054" max="2054" width="22" style="393" customWidth="1"/>
    <col min="2055" max="2055" width="17.125" style="393" customWidth="1"/>
    <col min="2056" max="2056" width="25.375" style="393" customWidth="1"/>
    <col min="2057" max="2057" width="28.125" style="393" customWidth="1"/>
    <col min="2058" max="2058" width="12.5" style="393" customWidth="1"/>
    <col min="2059" max="2059" width="5" style="393" customWidth="1"/>
    <col min="2060" max="2060" width="12.375" style="393" customWidth="1"/>
    <col min="2061" max="2061" width="8.875" style="393" customWidth="1"/>
    <col min="2062" max="2066" width="9" style="393"/>
    <col min="2067" max="2067" width="7.5" style="393" customWidth="1"/>
    <col min="2068" max="2308" width="9" style="393"/>
    <col min="2309" max="2309" width="2.75" style="393" customWidth="1"/>
    <col min="2310" max="2310" width="22" style="393" customWidth="1"/>
    <col min="2311" max="2311" width="17.125" style="393" customWidth="1"/>
    <col min="2312" max="2312" width="25.375" style="393" customWidth="1"/>
    <col min="2313" max="2313" width="28.125" style="393" customWidth="1"/>
    <col min="2314" max="2314" width="12.5" style="393" customWidth="1"/>
    <col min="2315" max="2315" width="5" style="393" customWidth="1"/>
    <col min="2316" max="2316" width="12.375" style="393" customWidth="1"/>
    <col min="2317" max="2317" width="8.875" style="393" customWidth="1"/>
    <col min="2318" max="2322" width="9" style="393"/>
    <col min="2323" max="2323" width="7.5" style="393" customWidth="1"/>
    <col min="2324" max="2564" width="9" style="393"/>
    <col min="2565" max="2565" width="2.75" style="393" customWidth="1"/>
    <col min="2566" max="2566" width="22" style="393" customWidth="1"/>
    <col min="2567" max="2567" width="17.125" style="393" customWidth="1"/>
    <col min="2568" max="2568" width="25.375" style="393" customWidth="1"/>
    <col min="2569" max="2569" width="28.125" style="393" customWidth="1"/>
    <col min="2570" max="2570" width="12.5" style="393" customWidth="1"/>
    <col min="2571" max="2571" width="5" style="393" customWidth="1"/>
    <col min="2572" max="2572" width="12.375" style="393" customWidth="1"/>
    <col min="2573" max="2573" width="8.875" style="393" customWidth="1"/>
    <col min="2574" max="2578" width="9" style="393"/>
    <col min="2579" max="2579" width="7.5" style="393" customWidth="1"/>
    <col min="2580" max="2820" width="9" style="393"/>
    <col min="2821" max="2821" width="2.75" style="393" customWidth="1"/>
    <col min="2822" max="2822" width="22" style="393" customWidth="1"/>
    <col min="2823" max="2823" width="17.125" style="393" customWidth="1"/>
    <col min="2824" max="2824" width="25.375" style="393" customWidth="1"/>
    <col min="2825" max="2825" width="28.125" style="393" customWidth="1"/>
    <col min="2826" max="2826" width="12.5" style="393" customWidth="1"/>
    <col min="2827" max="2827" width="5" style="393" customWidth="1"/>
    <col min="2828" max="2828" width="12.375" style="393" customWidth="1"/>
    <col min="2829" max="2829" width="8.875" style="393" customWidth="1"/>
    <col min="2830" max="2834" width="9" style="393"/>
    <col min="2835" max="2835" width="7.5" style="393" customWidth="1"/>
    <col min="2836" max="3076" width="9" style="393"/>
    <col min="3077" max="3077" width="2.75" style="393" customWidth="1"/>
    <col min="3078" max="3078" width="22" style="393" customWidth="1"/>
    <col min="3079" max="3079" width="17.125" style="393" customWidth="1"/>
    <col min="3080" max="3080" width="25.375" style="393" customWidth="1"/>
    <col min="3081" max="3081" width="28.125" style="393" customWidth="1"/>
    <col min="3082" max="3082" width="12.5" style="393" customWidth="1"/>
    <col min="3083" max="3083" width="5" style="393" customWidth="1"/>
    <col min="3084" max="3084" width="12.375" style="393" customWidth="1"/>
    <col min="3085" max="3085" width="8.875" style="393" customWidth="1"/>
    <col min="3086" max="3090" width="9" style="393"/>
    <col min="3091" max="3091" width="7.5" style="393" customWidth="1"/>
    <col min="3092" max="3332" width="9" style="393"/>
    <col min="3333" max="3333" width="2.75" style="393" customWidth="1"/>
    <col min="3334" max="3334" width="22" style="393" customWidth="1"/>
    <col min="3335" max="3335" width="17.125" style="393" customWidth="1"/>
    <col min="3336" max="3336" width="25.375" style="393" customWidth="1"/>
    <col min="3337" max="3337" width="28.125" style="393" customWidth="1"/>
    <col min="3338" max="3338" width="12.5" style="393" customWidth="1"/>
    <col min="3339" max="3339" width="5" style="393" customWidth="1"/>
    <col min="3340" max="3340" width="12.375" style="393" customWidth="1"/>
    <col min="3341" max="3341" width="8.875" style="393" customWidth="1"/>
    <col min="3342" max="3346" width="9" style="393"/>
    <col min="3347" max="3347" width="7.5" style="393" customWidth="1"/>
    <col min="3348" max="3588" width="9" style="393"/>
    <col min="3589" max="3589" width="2.75" style="393" customWidth="1"/>
    <col min="3590" max="3590" width="22" style="393" customWidth="1"/>
    <col min="3591" max="3591" width="17.125" style="393" customWidth="1"/>
    <col min="3592" max="3592" width="25.375" style="393" customWidth="1"/>
    <col min="3593" max="3593" width="28.125" style="393" customWidth="1"/>
    <col min="3594" max="3594" width="12.5" style="393" customWidth="1"/>
    <col min="3595" max="3595" width="5" style="393" customWidth="1"/>
    <col min="3596" max="3596" width="12.375" style="393" customWidth="1"/>
    <col min="3597" max="3597" width="8.875" style="393" customWidth="1"/>
    <col min="3598" max="3602" width="9" style="393"/>
    <col min="3603" max="3603" width="7.5" style="393" customWidth="1"/>
    <col min="3604" max="3844" width="9" style="393"/>
    <col min="3845" max="3845" width="2.75" style="393" customWidth="1"/>
    <col min="3846" max="3846" width="22" style="393" customWidth="1"/>
    <col min="3847" max="3847" width="17.125" style="393" customWidth="1"/>
    <col min="3848" max="3848" width="25.375" style="393" customWidth="1"/>
    <col min="3849" max="3849" width="28.125" style="393" customWidth="1"/>
    <col min="3850" max="3850" width="12.5" style="393" customWidth="1"/>
    <col min="3851" max="3851" width="5" style="393" customWidth="1"/>
    <col min="3852" max="3852" width="12.375" style="393" customWidth="1"/>
    <col min="3853" max="3853" width="8.875" style="393" customWidth="1"/>
    <col min="3854" max="3858" width="9" style="393"/>
    <col min="3859" max="3859" width="7.5" style="393" customWidth="1"/>
    <col min="3860" max="4100" width="9" style="393"/>
    <col min="4101" max="4101" width="2.75" style="393" customWidth="1"/>
    <col min="4102" max="4102" width="22" style="393" customWidth="1"/>
    <col min="4103" max="4103" width="17.125" style="393" customWidth="1"/>
    <col min="4104" max="4104" width="25.375" style="393" customWidth="1"/>
    <col min="4105" max="4105" width="28.125" style="393" customWidth="1"/>
    <col min="4106" max="4106" width="12.5" style="393" customWidth="1"/>
    <col min="4107" max="4107" width="5" style="393" customWidth="1"/>
    <col min="4108" max="4108" width="12.375" style="393" customWidth="1"/>
    <col min="4109" max="4109" width="8.875" style="393" customWidth="1"/>
    <col min="4110" max="4114" width="9" style="393"/>
    <col min="4115" max="4115" width="7.5" style="393" customWidth="1"/>
    <col min="4116" max="4356" width="9" style="393"/>
    <col min="4357" max="4357" width="2.75" style="393" customWidth="1"/>
    <col min="4358" max="4358" width="22" style="393" customWidth="1"/>
    <col min="4359" max="4359" width="17.125" style="393" customWidth="1"/>
    <col min="4360" max="4360" width="25.375" style="393" customWidth="1"/>
    <col min="4361" max="4361" width="28.125" style="393" customWidth="1"/>
    <col min="4362" max="4362" width="12.5" style="393" customWidth="1"/>
    <col min="4363" max="4363" width="5" style="393" customWidth="1"/>
    <col min="4364" max="4364" width="12.375" style="393" customWidth="1"/>
    <col min="4365" max="4365" width="8.875" style="393" customWidth="1"/>
    <col min="4366" max="4370" width="9" style="393"/>
    <col min="4371" max="4371" width="7.5" style="393" customWidth="1"/>
    <col min="4372" max="4612" width="9" style="393"/>
    <col min="4613" max="4613" width="2.75" style="393" customWidth="1"/>
    <col min="4614" max="4614" width="22" style="393" customWidth="1"/>
    <col min="4615" max="4615" width="17.125" style="393" customWidth="1"/>
    <col min="4616" max="4616" width="25.375" style="393" customWidth="1"/>
    <col min="4617" max="4617" width="28.125" style="393" customWidth="1"/>
    <col min="4618" max="4618" width="12.5" style="393" customWidth="1"/>
    <col min="4619" max="4619" width="5" style="393" customWidth="1"/>
    <col min="4620" max="4620" width="12.375" style="393" customWidth="1"/>
    <col min="4621" max="4621" width="8.875" style="393" customWidth="1"/>
    <col min="4622" max="4626" width="9" style="393"/>
    <col min="4627" max="4627" width="7.5" style="393" customWidth="1"/>
    <col min="4628" max="4868" width="9" style="393"/>
    <col min="4869" max="4869" width="2.75" style="393" customWidth="1"/>
    <col min="4870" max="4870" width="22" style="393" customWidth="1"/>
    <col min="4871" max="4871" width="17.125" style="393" customWidth="1"/>
    <col min="4872" max="4872" width="25.375" style="393" customWidth="1"/>
    <col min="4873" max="4873" width="28.125" style="393" customWidth="1"/>
    <col min="4874" max="4874" width="12.5" style="393" customWidth="1"/>
    <col min="4875" max="4875" width="5" style="393" customWidth="1"/>
    <col min="4876" max="4876" width="12.375" style="393" customWidth="1"/>
    <col min="4877" max="4877" width="8.875" style="393" customWidth="1"/>
    <col min="4878" max="4882" width="9" style="393"/>
    <col min="4883" max="4883" width="7.5" style="393" customWidth="1"/>
    <col min="4884" max="5124" width="9" style="393"/>
    <col min="5125" max="5125" width="2.75" style="393" customWidth="1"/>
    <col min="5126" max="5126" width="22" style="393" customWidth="1"/>
    <col min="5127" max="5127" width="17.125" style="393" customWidth="1"/>
    <col min="5128" max="5128" width="25.375" style="393" customWidth="1"/>
    <col min="5129" max="5129" width="28.125" style="393" customWidth="1"/>
    <col min="5130" max="5130" width="12.5" style="393" customWidth="1"/>
    <col min="5131" max="5131" width="5" style="393" customWidth="1"/>
    <col min="5132" max="5132" width="12.375" style="393" customWidth="1"/>
    <col min="5133" max="5133" width="8.875" style="393" customWidth="1"/>
    <col min="5134" max="5138" width="9" style="393"/>
    <col min="5139" max="5139" width="7.5" style="393" customWidth="1"/>
    <col min="5140" max="5380" width="9" style="393"/>
    <col min="5381" max="5381" width="2.75" style="393" customWidth="1"/>
    <col min="5382" max="5382" width="22" style="393" customWidth="1"/>
    <col min="5383" max="5383" width="17.125" style="393" customWidth="1"/>
    <col min="5384" max="5384" width="25.375" style="393" customWidth="1"/>
    <col min="5385" max="5385" width="28.125" style="393" customWidth="1"/>
    <col min="5386" max="5386" width="12.5" style="393" customWidth="1"/>
    <col min="5387" max="5387" width="5" style="393" customWidth="1"/>
    <col min="5388" max="5388" width="12.375" style="393" customWidth="1"/>
    <col min="5389" max="5389" width="8.875" style="393" customWidth="1"/>
    <col min="5390" max="5394" width="9" style="393"/>
    <col min="5395" max="5395" width="7.5" style="393" customWidth="1"/>
    <col min="5396" max="5636" width="9" style="393"/>
    <col min="5637" max="5637" width="2.75" style="393" customWidth="1"/>
    <col min="5638" max="5638" width="22" style="393" customWidth="1"/>
    <col min="5639" max="5639" width="17.125" style="393" customWidth="1"/>
    <col min="5640" max="5640" width="25.375" style="393" customWidth="1"/>
    <col min="5641" max="5641" width="28.125" style="393" customWidth="1"/>
    <col min="5642" max="5642" width="12.5" style="393" customWidth="1"/>
    <col min="5643" max="5643" width="5" style="393" customWidth="1"/>
    <col min="5644" max="5644" width="12.375" style="393" customWidth="1"/>
    <col min="5645" max="5645" width="8.875" style="393" customWidth="1"/>
    <col min="5646" max="5650" width="9" style="393"/>
    <col min="5651" max="5651" width="7.5" style="393" customWidth="1"/>
    <col min="5652" max="5892" width="9" style="393"/>
    <col min="5893" max="5893" width="2.75" style="393" customWidth="1"/>
    <col min="5894" max="5894" width="22" style="393" customWidth="1"/>
    <col min="5895" max="5895" width="17.125" style="393" customWidth="1"/>
    <col min="5896" max="5896" width="25.375" style="393" customWidth="1"/>
    <col min="5897" max="5897" width="28.125" style="393" customWidth="1"/>
    <col min="5898" max="5898" width="12.5" style="393" customWidth="1"/>
    <col min="5899" max="5899" width="5" style="393" customWidth="1"/>
    <col min="5900" max="5900" width="12.375" style="393" customWidth="1"/>
    <col min="5901" max="5901" width="8.875" style="393" customWidth="1"/>
    <col min="5902" max="5906" width="9" style="393"/>
    <col min="5907" max="5907" width="7.5" style="393" customWidth="1"/>
    <col min="5908" max="6148" width="9" style="393"/>
    <col min="6149" max="6149" width="2.75" style="393" customWidth="1"/>
    <col min="6150" max="6150" width="22" style="393" customWidth="1"/>
    <col min="6151" max="6151" width="17.125" style="393" customWidth="1"/>
    <col min="6152" max="6152" width="25.375" style="393" customWidth="1"/>
    <col min="6153" max="6153" width="28.125" style="393" customWidth="1"/>
    <col min="6154" max="6154" width="12.5" style="393" customWidth="1"/>
    <col min="6155" max="6155" width="5" style="393" customWidth="1"/>
    <col min="6156" max="6156" width="12.375" style="393" customWidth="1"/>
    <col min="6157" max="6157" width="8.875" style="393" customWidth="1"/>
    <col min="6158" max="6162" width="9" style="393"/>
    <col min="6163" max="6163" width="7.5" style="393" customWidth="1"/>
    <col min="6164" max="6404" width="9" style="393"/>
    <col min="6405" max="6405" width="2.75" style="393" customWidth="1"/>
    <col min="6406" max="6406" width="22" style="393" customWidth="1"/>
    <col min="6407" max="6407" width="17.125" style="393" customWidth="1"/>
    <col min="6408" max="6408" width="25.375" style="393" customWidth="1"/>
    <col min="6409" max="6409" width="28.125" style="393" customWidth="1"/>
    <col min="6410" max="6410" width="12.5" style="393" customWidth="1"/>
    <col min="6411" max="6411" width="5" style="393" customWidth="1"/>
    <col min="6412" max="6412" width="12.375" style="393" customWidth="1"/>
    <col min="6413" max="6413" width="8.875" style="393" customWidth="1"/>
    <col min="6414" max="6418" width="9" style="393"/>
    <col min="6419" max="6419" width="7.5" style="393" customWidth="1"/>
    <col min="6420" max="6660" width="9" style="393"/>
    <col min="6661" max="6661" width="2.75" style="393" customWidth="1"/>
    <col min="6662" max="6662" width="22" style="393" customWidth="1"/>
    <col min="6663" max="6663" width="17.125" style="393" customWidth="1"/>
    <col min="6664" max="6664" width="25.375" style="393" customWidth="1"/>
    <col min="6665" max="6665" width="28.125" style="393" customWidth="1"/>
    <col min="6666" max="6666" width="12.5" style="393" customWidth="1"/>
    <col min="6667" max="6667" width="5" style="393" customWidth="1"/>
    <col min="6668" max="6668" width="12.375" style="393" customWidth="1"/>
    <col min="6669" max="6669" width="8.875" style="393" customWidth="1"/>
    <col min="6670" max="6674" width="9" style="393"/>
    <col min="6675" max="6675" width="7.5" style="393" customWidth="1"/>
    <col min="6676" max="6916" width="9" style="393"/>
    <col min="6917" max="6917" width="2.75" style="393" customWidth="1"/>
    <col min="6918" max="6918" width="22" style="393" customWidth="1"/>
    <col min="6919" max="6919" width="17.125" style="393" customWidth="1"/>
    <col min="6920" max="6920" width="25.375" style="393" customWidth="1"/>
    <col min="6921" max="6921" width="28.125" style="393" customWidth="1"/>
    <col min="6922" max="6922" width="12.5" style="393" customWidth="1"/>
    <col min="6923" max="6923" width="5" style="393" customWidth="1"/>
    <col min="6924" max="6924" width="12.375" style="393" customWidth="1"/>
    <col min="6925" max="6925" width="8.875" style="393" customWidth="1"/>
    <col min="6926" max="6930" width="9" style="393"/>
    <col min="6931" max="6931" width="7.5" style="393" customWidth="1"/>
    <col min="6932" max="7172" width="9" style="393"/>
    <col min="7173" max="7173" width="2.75" style="393" customWidth="1"/>
    <col min="7174" max="7174" width="22" style="393" customWidth="1"/>
    <col min="7175" max="7175" width="17.125" style="393" customWidth="1"/>
    <col min="7176" max="7176" width="25.375" style="393" customWidth="1"/>
    <col min="7177" max="7177" width="28.125" style="393" customWidth="1"/>
    <col min="7178" max="7178" width="12.5" style="393" customWidth="1"/>
    <col min="7179" max="7179" width="5" style="393" customWidth="1"/>
    <col min="7180" max="7180" width="12.375" style="393" customWidth="1"/>
    <col min="7181" max="7181" width="8.875" style="393" customWidth="1"/>
    <col min="7182" max="7186" width="9" style="393"/>
    <col min="7187" max="7187" width="7.5" style="393" customWidth="1"/>
    <col min="7188" max="7428" width="9" style="393"/>
    <col min="7429" max="7429" width="2.75" style="393" customWidth="1"/>
    <col min="7430" max="7430" width="22" style="393" customWidth="1"/>
    <col min="7431" max="7431" width="17.125" style="393" customWidth="1"/>
    <col min="7432" max="7432" width="25.375" style="393" customWidth="1"/>
    <col min="7433" max="7433" width="28.125" style="393" customWidth="1"/>
    <col min="7434" max="7434" width="12.5" style="393" customWidth="1"/>
    <col min="7435" max="7435" width="5" style="393" customWidth="1"/>
    <col min="7436" max="7436" width="12.375" style="393" customWidth="1"/>
    <col min="7437" max="7437" width="8.875" style="393" customWidth="1"/>
    <col min="7438" max="7442" width="9" style="393"/>
    <col min="7443" max="7443" width="7.5" style="393" customWidth="1"/>
    <col min="7444" max="7684" width="9" style="393"/>
    <col min="7685" max="7685" width="2.75" style="393" customWidth="1"/>
    <col min="7686" max="7686" width="22" style="393" customWidth="1"/>
    <col min="7687" max="7687" width="17.125" style="393" customWidth="1"/>
    <col min="7688" max="7688" width="25.375" style="393" customWidth="1"/>
    <col min="7689" max="7689" width="28.125" style="393" customWidth="1"/>
    <col min="7690" max="7690" width="12.5" style="393" customWidth="1"/>
    <col min="7691" max="7691" width="5" style="393" customWidth="1"/>
    <col min="7692" max="7692" width="12.375" style="393" customWidth="1"/>
    <col min="7693" max="7693" width="8.875" style="393" customWidth="1"/>
    <col min="7694" max="7698" width="9" style="393"/>
    <col min="7699" max="7699" width="7.5" style="393" customWidth="1"/>
    <col min="7700" max="7940" width="9" style="393"/>
    <col min="7941" max="7941" width="2.75" style="393" customWidth="1"/>
    <col min="7942" max="7942" width="22" style="393" customWidth="1"/>
    <col min="7943" max="7943" width="17.125" style="393" customWidth="1"/>
    <col min="7944" max="7944" width="25.375" style="393" customWidth="1"/>
    <col min="7945" max="7945" width="28.125" style="393" customWidth="1"/>
    <col min="7946" max="7946" width="12.5" style="393" customWidth="1"/>
    <col min="7947" max="7947" width="5" style="393" customWidth="1"/>
    <col min="7948" max="7948" width="12.375" style="393" customWidth="1"/>
    <col min="7949" max="7949" width="8.875" style="393" customWidth="1"/>
    <col min="7950" max="7954" width="9" style="393"/>
    <col min="7955" max="7955" width="7.5" style="393" customWidth="1"/>
    <col min="7956" max="8196" width="9" style="393"/>
    <col min="8197" max="8197" width="2.75" style="393" customWidth="1"/>
    <col min="8198" max="8198" width="22" style="393" customWidth="1"/>
    <col min="8199" max="8199" width="17.125" style="393" customWidth="1"/>
    <col min="8200" max="8200" width="25.375" style="393" customWidth="1"/>
    <col min="8201" max="8201" width="28.125" style="393" customWidth="1"/>
    <col min="8202" max="8202" width="12.5" style="393" customWidth="1"/>
    <col min="8203" max="8203" width="5" style="393" customWidth="1"/>
    <col min="8204" max="8204" width="12.375" style="393" customWidth="1"/>
    <col min="8205" max="8205" width="8.875" style="393" customWidth="1"/>
    <col min="8206" max="8210" width="9" style="393"/>
    <col min="8211" max="8211" width="7.5" style="393" customWidth="1"/>
    <col min="8212" max="8452" width="9" style="393"/>
    <col min="8453" max="8453" width="2.75" style="393" customWidth="1"/>
    <col min="8454" max="8454" width="22" style="393" customWidth="1"/>
    <col min="8455" max="8455" width="17.125" style="393" customWidth="1"/>
    <col min="8456" max="8456" width="25.375" style="393" customWidth="1"/>
    <col min="8457" max="8457" width="28.125" style="393" customWidth="1"/>
    <col min="8458" max="8458" width="12.5" style="393" customWidth="1"/>
    <col min="8459" max="8459" width="5" style="393" customWidth="1"/>
    <col min="8460" max="8460" width="12.375" style="393" customWidth="1"/>
    <col min="8461" max="8461" width="8.875" style="393" customWidth="1"/>
    <col min="8462" max="8466" width="9" style="393"/>
    <col min="8467" max="8467" width="7.5" style="393" customWidth="1"/>
    <col min="8468" max="8708" width="9" style="393"/>
    <col min="8709" max="8709" width="2.75" style="393" customWidth="1"/>
    <col min="8710" max="8710" width="22" style="393" customWidth="1"/>
    <col min="8711" max="8711" width="17.125" style="393" customWidth="1"/>
    <col min="8712" max="8712" width="25.375" style="393" customWidth="1"/>
    <col min="8713" max="8713" width="28.125" style="393" customWidth="1"/>
    <col min="8714" max="8714" width="12.5" style="393" customWidth="1"/>
    <col min="8715" max="8715" width="5" style="393" customWidth="1"/>
    <col min="8716" max="8716" width="12.375" style="393" customWidth="1"/>
    <col min="8717" max="8717" width="8.875" style="393" customWidth="1"/>
    <col min="8718" max="8722" width="9" style="393"/>
    <col min="8723" max="8723" width="7.5" style="393" customWidth="1"/>
    <col min="8724" max="8964" width="9" style="393"/>
    <col min="8965" max="8965" width="2.75" style="393" customWidth="1"/>
    <col min="8966" max="8966" width="22" style="393" customWidth="1"/>
    <col min="8967" max="8967" width="17.125" style="393" customWidth="1"/>
    <col min="8968" max="8968" width="25.375" style="393" customWidth="1"/>
    <col min="8969" max="8969" width="28.125" style="393" customWidth="1"/>
    <col min="8970" max="8970" width="12.5" style="393" customWidth="1"/>
    <col min="8971" max="8971" width="5" style="393" customWidth="1"/>
    <col min="8972" max="8972" width="12.375" style="393" customWidth="1"/>
    <col min="8973" max="8973" width="8.875" style="393" customWidth="1"/>
    <col min="8974" max="8978" width="9" style="393"/>
    <col min="8979" max="8979" width="7.5" style="393" customWidth="1"/>
    <col min="8980" max="9220" width="9" style="393"/>
    <col min="9221" max="9221" width="2.75" style="393" customWidth="1"/>
    <col min="9222" max="9222" width="22" style="393" customWidth="1"/>
    <col min="9223" max="9223" width="17.125" style="393" customWidth="1"/>
    <col min="9224" max="9224" width="25.375" style="393" customWidth="1"/>
    <col min="9225" max="9225" width="28.125" style="393" customWidth="1"/>
    <col min="9226" max="9226" width="12.5" style="393" customWidth="1"/>
    <col min="9227" max="9227" width="5" style="393" customWidth="1"/>
    <col min="9228" max="9228" width="12.375" style="393" customWidth="1"/>
    <col min="9229" max="9229" width="8.875" style="393" customWidth="1"/>
    <col min="9230" max="9234" width="9" style="393"/>
    <col min="9235" max="9235" width="7.5" style="393" customWidth="1"/>
    <col min="9236" max="9476" width="9" style="393"/>
    <col min="9477" max="9477" width="2.75" style="393" customWidth="1"/>
    <col min="9478" max="9478" width="22" style="393" customWidth="1"/>
    <col min="9479" max="9479" width="17.125" style="393" customWidth="1"/>
    <col min="9480" max="9480" width="25.375" style="393" customWidth="1"/>
    <col min="9481" max="9481" width="28.125" style="393" customWidth="1"/>
    <col min="9482" max="9482" width="12.5" style="393" customWidth="1"/>
    <col min="9483" max="9483" width="5" style="393" customWidth="1"/>
    <col min="9484" max="9484" width="12.375" style="393" customWidth="1"/>
    <col min="9485" max="9485" width="8.875" style="393" customWidth="1"/>
    <col min="9486" max="9490" width="9" style="393"/>
    <col min="9491" max="9491" width="7.5" style="393" customWidth="1"/>
    <col min="9492" max="9732" width="9" style="393"/>
    <col min="9733" max="9733" width="2.75" style="393" customWidth="1"/>
    <col min="9734" max="9734" width="22" style="393" customWidth="1"/>
    <col min="9735" max="9735" width="17.125" style="393" customWidth="1"/>
    <col min="9736" max="9736" width="25.375" style="393" customWidth="1"/>
    <col min="9737" max="9737" width="28.125" style="393" customWidth="1"/>
    <col min="9738" max="9738" width="12.5" style="393" customWidth="1"/>
    <col min="9739" max="9739" width="5" style="393" customWidth="1"/>
    <col min="9740" max="9740" width="12.375" style="393" customWidth="1"/>
    <col min="9741" max="9741" width="8.875" style="393" customWidth="1"/>
    <col min="9742" max="9746" width="9" style="393"/>
    <col min="9747" max="9747" width="7.5" style="393" customWidth="1"/>
    <col min="9748" max="9988" width="9" style="393"/>
    <col min="9989" max="9989" width="2.75" style="393" customWidth="1"/>
    <col min="9990" max="9990" width="22" style="393" customWidth="1"/>
    <col min="9991" max="9991" width="17.125" style="393" customWidth="1"/>
    <col min="9992" max="9992" width="25.375" style="393" customWidth="1"/>
    <col min="9993" max="9993" width="28.125" style="393" customWidth="1"/>
    <col min="9994" max="9994" width="12.5" style="393" customWidth="1"/>
    <col min="9995" max="9995" width="5" style="393" customWidth="1"/>
    <col min="9996" max="9996" width="12.375" style="393" customWidth="1"/>
    <col min="9997" max="9997" width="8.875" style="393" customWidth="1"/>
    <col min="9998" max="10002" width="9" style="393"/>
    <col min="10003" max="10003" width="7.5" style="393" customWidth="1"/>
    <col min="10004" max="10244" width="9" style="393"/>
    <col min="10245" max="10245" width="2.75" style="393" customWidth="1"/>
    <col min="10246" max="10246" width="22" style="393" customWidth="1"/>
    <col min="10247" max="10247" width="17.125" style="393" customWidth="1"/>
    <col min="10248" max="10248" width="25.375" style="393" customWidth="1"/>
    <col min="10249" max="10249" width="28.125" style="393" customWidth="1"/>
    <col min="10250" max="10250" width="12.5" style="393" customWidth="1"/>
    <col min="10251" max="10251" width="5" style="393" customWidth="1"/>
    <col min="10252" max="10252" width="12.375" style="393" customWidth="1"/>
    <col min="10253" max="10253" width="8.875" style="393" customWidth="1"/>
    <col min="10254" max="10258" width="9" style="393"/>
    <col min="10259" max="10259" width="7.5" style="393" customWidth="1"/>
    <col min="10260" max="10500" width="9" style="393"/>
    <col min="10501" max="10501" width="2.75" style="393" customWidth="1"/>
    <col min="10502" max="10502" width="22" style="393" customWidth="1"/>
    <col min="10503" max="10503" width="17.125" style="393" customWidth="1"/>
    <col min="10504" max="10504" width="25.375" style="393" customWidth="1"/>
    <col min="10505" max="10505" width="28.125" style="393" customWidth="1"/>
    <col min="10506" max="10506" width="12.5" style="393" customWidth="1"/>
    <col min="10507" max="10507" width="5" style="393" customWidth="1"/>
    <col min="10508" max="10508" width="12.375" style="393" customWidth="1"/>
    <col min="10509" max="10509" width="8.875" style="393" customWidth="1"/>
    <col min="10510" max="10514" width="9" style="393"/>
    <col min="10515" max="10515" width="7.5" style="393" customWidth="1"/>
    <col min="10516" max="10756" width="9" style="393"/>
    <col min="10757" max="10757" width="2.75" style="393" customWidth="1"/>
    <col min="10758" max="10758" width="22" style="393" customWidth="1"/>
    <col min="10759" max="10759" width="17.125" style="393" customWidth="1"/>
    <col min="10760" max="10760" width="25.375" style="393" customWidth="1"/>
    <col min="10761" max="10761" width="28.125" style="393" customWidth="1"/>
    <col min="10762" max="10762" width="12.5" style="393" customWidth="1"/>
    <col min="10763" max="10763" width="5" style="393" customWidth="1"/>
    <col min="10764" max="10764" width="12.375" style="393" customWidth="1"/>
    <col min="10765" max="10765" width="8.875" style="393" customWidth="1"/>
    <col min="10766" max="10770" width="9" style="393"/>
    <col min="10771" max="10771" width="7.5" style="393" customWidth="1"/>
    <col min="10772" max="11012" width="9" style="393"/>
    <col min="11013" max="11013" width="2.75" style="393" customWidth="1"/>
    <col min="11014" max="11014" width="22" style="393" customWidth="1"/>
    <col min="11015" max="11015" width="17.125" style="393" customWidth="1"/>
    <col min="11016" max="11016" width="25.375" style="393" customWidth="1"/>
    <col min="11017" max="11017" width="28.125" style="393" customWidth="1"/>
    <col min="11018" max="11018" width="12.5" style="393" customWidth="1"/>
    <col min="11019" max="11019" width="5" style="393" customWidth="1"/>
    <col min="11020" max="11020" width="12.375" style="393" customWidth="1"/>
    <col min="11021" max="11021" width="8.875" style="393" customWidth="1"/>
    <col min="11022" max="11026" width="9" style="393"/>
    <col min="11027" max="11027" width="7.5" style="393" customWidth="1"/>
    <col min="11028" max="11268" width="9" style="393"/>
    <col min="11269" max="11269" width="2.75" style="393" customWidth="1"/>
    <col min="11270" max="11270" width="22" style="393" customWidth="1"/>
    <col min="11271" max="11271" width="17.125" style="393" customWidth="1"/>
    <col min="11272" max="11272" width="25.375" style="393" customWidth="1"/>
    <col min="11273" max="11273" width="28.125" style="393" customWidth="1"/>
    <col min="11274" max="11274" width="12.5" style="393" customWidth="1"/>
    <col min="11275" max="11275" width="5" style="393" customWidth="1"/>
    <col min="11276" max="11276" width="12.375" style="393" customWidth="1"/>
    <col min="11277" max="11277" width="8.875" style="393" customWidth="1"/>
    <col min="11278" max="11282" width="9" style="393"/>
    <col min="11283" max="11283" width="7.5" style="393" customWidth="1"/>
    <col min="11284" max="11524" width="9" style="393"/>
    <col min="11525" max="11525" width="2.75" style="393" customWidth="1"/>
    <col min="11526" max="11526" width="22" style="393" customWidth="1"/>
    <col min="11527" max="11527" width="17.125" style="393" customWidth="1"/>
    <col min="11528" max="11528" width="25.375" style="393" customWidth="1"/>
    <col min="11529" max="11529" width="28.125" style="393" customWidth="1"/>
    <col min="11530" max="11530" width="12.5" style="393" customWidth="1"/>
    <col min="11531" max="11531" width="5" style="393" customWidth="1"/>
    <col min="11532" max="11532" width="12.375" style="393" customWidth="1"/>
    <col min="11533" max="11533" width="8.875" style="393" customWidth="1"/>
    <col min="11534" max="11538" width="9" style="393"/>
    <col min="11539" max="11539" width="7.5" style="393" customWidth="1"/>
    <col min="11540" max="11780" width="9" style="393"/>
    <col min="11781" max="11781" width="2.75" style="393" customWidth="1"/>
    <col min="11782" max="11782" width="22" style="393" customWidth="1"/>
    <col min="11783" max="11783" width="17.125" style="393" customWidth="1"/>
    <col min="11784" max="11784" width="25.375" style="393" customWidth="1"/>
    <col min="11785" max="11785" width="28.125" style="393" customWidth="1"/>
    <col min="11786" max="11786" width="12.5" style="393" customWidth="1"/>
    <col min="11787" max="11787" width="5" style="393" customWidth="1"/>
    <col min="11788" max="11788" width="12.375" style="393" customWidth="1"/>
    <col min="11789" max="11789" width="8.875" style="393" customWidth="1"/>
    <col min="11790" max="11794" width="9" style="393"/>
    <col min="11795" max="11795" width="7.5" style="393" customWidth="1"/>
    <col min="11796" max="12036" width="9" style="393"/>
    <col min="12037" max="12037" width="2.75" style="393" customWidth="1"/>
    <col min="12038" max="12038" width="22" style="393" customWidth="1"/>
    <col min="12039" max="12039" width="17.125" style="393" customWidth="1"/>
    <col min="12040" max="12040" width="25.375" style="393" customWidth="1"/>
    <col min="12041" max="12041" width="28.125" style="393" customWidth="1"/>
    <col min="12042" max="12042" width="12.5" style="393" customWidth="1"/>
    <col min="12043" max="12043" width="5" style="393" customWidth="1"/>
    <col min="12044" max="12044" width="12.375" style="393" customWidth="1"/>
    <col min="12045" max="12045" width="8.875" style="393" customWidth="1"/>
    <col min="12046" max="12050" width="9" style="393"/>
    <col min="12051" max="12051" width="7.5" style="393" customWidth="1"/>
    <col min="12052" max="12292" width="9" style="393"/>
    <col min="12293" max="12293" width="2.75" style="393" customWidth="1"/>
    <col min="12294" max="12294" width="22" style="393" customWidth="1"/>
    <col min="12295" max="12295" width="17.125" style="393" customWidth="1"/>
    <col min="12296" max="12296" width="25.375" style="393" customWidth="1"/>
    <col min="12297" max="12297" width="28.125" style="393" customWidth="1"/>
    <col min="12298" max="12298" width="12.5" style="393" customWidth="1"/>
    <col min="12299" max="12299" width="5" style="393" customWidth="1"/>
    <col min="12300" max="12300" width="12.375" style="393" customWidth="1"/>
    <col min="12301" max="12301" width="8.875" style="393" customWidth="1"/>
    <col min="12302" max="12306" width="9" style="393"/>
    <col min="12307" max="12307" width="7.5" style="393" customWidth="1"/>
    <col min="12308" max="12548" width="9" style="393"/>
    <col min="12549" max="12549" width="2.75" style="393" customWidth="1"/>
    <col min="12550" max="12550" width="22" style="393" customWidth="1"/>
    <col min="12551" max="12551" width="17.125" style="393" customWidth="1"/>
    <col min="12552" max="12552" width="25.375" style="393" customWidth="1"/>
    <col min="12553" max="12553" width="28.125" style="393" customWidth="1"/>
    <col min="12554" max="12554" width="12.5" style="393" customWidth="1"/>
    <col min="12555" max="12555" width="5" style="393" customWidth="1"/>
    <col min="12556" max="12556" width="12.375" style="393" customWidth="1"/>
    <col min="12557" max="12557" width="8.875" style="393" customWidth="1"/>
    <col min="12558" max="12562" width="9" style="393"/>
    <col min="12563" max="12563" width="7.5" style="393" customWidth="1"/>
    <col min="12564" max="12804" width="9" style="393"/>
    <col min="12805" max="12805" width="2.75" style="393" customWidth="1"/>
    <col min="12806" max="12806" width="22" style="393" customWidth="1"/>
    <col min="12807" max="12807" width="17.125" style="393" customWidth="1"/>
    <col min="12808" max="12808" width="25.375" style="393" customWidth="1"/>
    <col min="12809" max="12809" width="28.125" style="393" customWidth="1"/>
    <col min="12810" max="12810" width="12.5" style="393" customWidth="1"/>
    <col min="12811" max="12811" width="5" style="393" customWidth="1"/>
    <col min="12812" max="12812" width="12.375" style="393" customWidth="1"/>
    <col min="12813" max="12813" width="8.875" style="393" customWidth="1"/>
    <col min="12814" max="12818" width="9" style="393"/>
    <col min="12819" max="12819" width="7.5" style="393" customWidth="1"/>
    <col min="12820" max="13060" width="9" style="393"/>
    <col min="13061" max="13061" width="2.75" style="393" customWidth="1"/>
    <col min="13062" max="13062" width="22" style="393" customWidth="1"/>
    <col min="13063" max="13063" width="17.125" style="393" customWidth="1"/>
    <col min="13064" max="13064" width="25.375" style="393" customWidth="1"/>
    <col min="13065" max="13065" width="28.125" style="393" customWidth="1"/>
    <col min="13066" max="13066" width="12.5" style="393" customWidth="1"/>
    <col min="13067" max="13067" width="5" style="393" customWidth="1"/>
    <col min="13068" max="13068" width="12.375" style="393" customWidth="1"/>
    <col min="13069" max="13069" width="8.875" style="393" customWidth="1"/>
    <col min="13070" max="13074" width="9" style="393"/>
    <col min="13075" max="13075" width="7.5" style="393" customWidth="1"/>
    <col min="13076" max="13316" width="9" style="393"/>
    <col min="13317" max="13317" width="2.75" style="393" customWidth="1"/>
    <col min="13318" max="13318" width="22" style="393" customWidth="1"/>
    <col min="13319" max="13319" width="17.125" style="393" customWidth="1"/>
    <col min="13320" max="13320" width="25.375" style="393" customWidth="1"/>
    <col min="13321" max="13321" width="28.125" style="393" customWidth="1"/>
    <col min="13322" max="13322" width="12.5" style="393" customWidth="1"/>
    <col min="13323" max="13323" width="5" style="393" customWidth="1"/>
    <col min="13324" max="13324" width="12.375" style="393" customWidth="1"/>
    <col min="13325" max="13325" width="8.875" style="393" customWidth="1"/>
    <col min="13326" max="13330" width="9" style="393"/>
    <col min="13331" max="13331" width="7.5" style="393" customWidth="1"/>
    <col min="13332" max="13572" width="9" style="393"/>
    <col min="13573" max="13573" width="2.75" style="393" customWidth="1"/>
    <col min="13574" max="13574" width="22" style="393" customWidth="1"/>
    <col min="13575" max="13575" width="17.125" style="393" customWidth="1"/>
    <col min="13576" max="13576" width="25.375" style="393" customWidth="1"/>
    <col min="13577" max="13577" width="28.125" style="393" customWidth="1"/>
    <col min="13578" max="13578" width="12.5" style="393" customWidth="1"/>
    <col min="13579" max="13579" width="5" style="393" customWidth="1"/>
    <col min="13580" max="13580" width="12.375" style="393" customWidth="1"/>
    <col min="13581" max="13581" width="8.875" style="393" customWidth="1"/>
    <col min="13582" max="13586" width="9" style="393"/>
    <col min="13587" max="13587" width="7.5" style="393" customWidth="1"/>
    <col min="13588" max="13828" width="9" style="393"/>
    <col min="13829" max="13829" width="2.75" style="393" customWidth="1"/>
    <col min="13830" max="13830" width="22" style="393" customWidth="1"/>
    <col min="13831" max="13831" width="17.125" style="393" customWidth="1"/>
    <col min="13832" max="13832" width="25.375" style="393" customWidth="1"/>
    <col min="13833" max="13833" width="28.125" style="393" customWidth="1"/>
    <col min="13834" max="13834" width="12.5" style="393" customWidth="1"/>
    <col min="13835" max="13835" width="5" style="393" customWidth="1"/>
    <col min="13836" max="13836" width="12.375" style="393" customWidth="1"/>
    <col min="13837" max="13837" width="8.875" style="393" customWidth="1"/>
    <col min="13838" max="13842" width="9" style="393"/>
    <col min="13843" max="13843" width="7.5" style="393" customWidth="1"/>
    <col min="13844" max="14084" width="9" style="393"/>
    <col min="14085" max="14085" width="2.75" style="393" customWidth="1"/>
    <col min="14086" max="14086" width="22" style="393" customWidth="1"/>
    <col min="14087" max="14087" width="17.125" style="393" customWidth="1"/>
    <col min="14088" max="14088" width="25.375" style="393" customWidth="1"/>
    <col min="14089" max="14089" width="28.125" style="393" customWidth="1"/>
    <col min="14090" max="14090" width="12.5" style="393" customWidth="1"/>
    <col min="14091" max="14091" width="5" style="393" customWidth="1"/>
    <col min="14092" max="14092" width="12.375" style="393" customWidth="1"/>
    <col min="14093" max="14093" width="8.875" style="393" customWidth="1"/>
    <col min="14094" max="14098" width="9" style="393"/>
    <col min="14099" max="14099" width="7.5" style="393" customWidth="1"/>
    <col min="14100" max="14340" width="9" style="393"/>
    <col min="14341" max="14341" width="2.75" style="393" customWidth="1"/>
    <col min="14342" max="14342" width="22" style="393" customWidth="1"/>
    <col min="14343" max="14343" width="17.125" style="393" customWidth="1"/>
    <col min="14344" max="14344" width="25.375" style="393" customWidth="1"/>
    <col min="14345" max="14345" width="28.125" style="393" customWidth="1"/>
    <col min="14346" max="14346" width="12.5" style="393" customWidth="1"/>
    <col min="14347" max="14347" width="5" style="393" customWidth="1"/>
    <col min="14348" max="14348" width="12.375" style="393" customWidth="1"/>
    <col min="14349" max="14349" width="8.875" style="393" customWidth="1"/>
    <col min="14350" max="14354" width="9" style="393"/>
    <col min="14355" max="14355" width="7.5" style="393" customWidth="1"/>
    <col min="14356" max="14596" width="9" style="393"/>
    <col min="14597" max="14597" width="2.75" style="393" customWidth="1"/>
    <col min="14598" max="14598" width="22" style="393" customWidth="1"/>
    <col min="14599" max="14599" width="17.125" style="393" customWidth="1"/>
    <col min="14600" max="14600" width="25.375" style="393" customWidth="1"/>
    <col min="14601" max="14601" width="28.125" style="393" customWidth="1"/>
    <col min="14602" max="14602" width="12.5" style="393" customWidth="1"/>
    <col min="14603" max="14603" width="5" style="393" customWidth="1"/>
    <col min="14604" max="14604" width="12.375" style="393" customWidth="1"/>
    <col min="14605" max="14605" width="8.875" style="393" customWidth="1"/>
    <col min="14606" max="14610" width="9" style="393"/>
    <col min="14611" max="14611" width="7.5" style="393" customWidth="1"/>
    <col min="14612" max="14852" width="9" style="393"/>
    <col min="14853" max="14853" width="2.75" style="393" customWidth="1"/>
    <col min="14854" max="14854" width="22" style="393" customWidth="1"/>
    <col min="14855" max="14855" width="17.125" style="393" customWidth="1"/>
    <col min="14856" max="14856" width="25.375" style="393" customWidth="1"/>
    <col min="14857" max="14857" width="28.125" style="393" customWidth="1"/>
    <col min="14858" max="14858" width="12.5" style="393" customWidth="1"/>
    <col min="14859" max="14859" width="5" style="393" customWidth="1"/>
    <col min="14860" max="14860" width="12.375" style="393" customWidth="1"/>
    <col min="14861" max="14861" width="8.875" style="393" customWidth="1"/>
    <col min="14862" max="14866" width="9" style="393"/>
    <col min="14867" max="14867" width="7.5" style="393" customWidth="1"/>
    <col min="14868" max="15108" width="9" style="393"/>
    <col min="15109" max="15109" width="2.75" style="393" customWidth="1"/>
    <col min="15110" max="15110" width="22" style="393" customWidth="1"/>
    <col min="15111" max="15111" width="17.125" style="393" customWidth="1"/>
    <col min="15112" max="15112" width="25.375" style="393" customWidth="1"/>
    <col min="15113" max="15113" width="28.125" style="393" customWidth="1"/>
    <col min="15114" max="15114" width="12.5" style="393" customWidth="1"/>
    <col min="15115" max="15115" width="5" style="393" customWidth="1"/>
    <col min="15116" max="15116" width="12.375" style="393" customWidth="1"/>
    <col min="15117" max="15117" width="8.875" style="393" customWidth="1"/>
    <col min="15118" max="15122" width="9" style="393"/>
    <col min="15123" max="15123" width="7.5" style="393" customWidth="1"/>
    <col min="15124" max="15364" width="9" style="393"/>
    <col min="15365" max="15365" width="2.75" style="393" customWidth="1"/>
    <col min="15366" max="15366" width="22" style="393" customWidth="1"/>
    <col min="15367" max="15367" width="17.125" style="393" customWidth="1"/>
    <col min="15368" max="15368" width="25.375" style="393" customWidth="1"/>
    <col min="15369" max="15369" width="28.125" style="393" customWidth="1"/>
    <col min="15370" max="15370" width="12.5" style="393" customWidth="1"/>
    <col min="15371" max="15371" width="5" style="393" customWidth="1"/>
    <col min="15372" max="15372" width="12.375" style="393" customWidth="1"/>
    <col min="15373" max="15373" width="8.875" style="393" customWidth="1"/>
    <col min="15374" max="15378" width="9" style="393"/>
    <col min="15379" max="15379" width="7.5" style="393" customWidth="1"/>
    <col min="15380" max="15620" width="9" style="393"/>
    <col min="15621" max="15621" width="2.75" style="393" customWidth="1"/>
    <col min="15622" max="15622" width="22" style="393" customWidth="1"/>
    <col min="15623" max="15623" width="17.125" style="393" customWidth="1"/>
    <col min="15624" max="15624" width="25.375" style="393" customWidth="1"/>
    <col min="15625" max="15625" width="28.125" style="393" customWidth="1"/>
    <col min="15626" max="15626" width="12.5" style="393" customWidth="1"/>
    <col min="15627" max="15627" width="5" style="393" customWidth="1"/>
    <col min="15628" max="15628" width="12.375" style="393" customWidth="1"/>
    <col min="15629" max="15629" width="8.875" style="393" customWidth="1"/>
    <col min="15630" max="15634" width="9" style="393"/>
    <col min="15635" max="15635" width="7.5" style="393" customWidth="1"/>
    <col min="15636" max="15876" width="9" style="393"/>
    <col min="15877" max="15877" width="2.75" style="393" customWidth="1"/>
    <col min="15878" max="15878" width="22" style="393" customWidth="1"/>
    <col min="15879" max="15879" width="17.125" style="393" customWidth="1"/>
    <col min="15880" max="15880" width="25.375" style="393" customWidth="1"/>
    <col min="15881" max="15881" width="28.125" style="393" customWidth="1"/>
    <col min="15882" max="15882" width="12.5" style="393" customWidth="1"/>
    <col min="15883" max="15883" width="5" style="393" customWidth="1"/>
    <col min="15884" max="15884" width="12.375" style="393" customWidth="1"/>
    <col min="15885" max="15885" width="8.875" style="393" customWidth="1"/>
    <col min="15886" max="15890" width="9" style="393"/>
    <col min="15891" max="15891" width="7.5" style="393" customWidth="1"/>
    <col min="15892" max="16132" width="9" style="393"/>
    <col min="16133" max="16133" width="2.75" style="393" customWidth="1"/>
    <col min="16134" max="16134" width="22" style="393" customWidth="1"/>
    <col min="16135" max="16135" width="17.125" style="393" customWidth="1"/>
    <col min="16136" max="16136" width="25.375" style="393" customWidth="1"/>
    <col min="16137" max="16137" width="28.125" style="393" customWidth="1"/>
    <col min="16138" max="16138" width="12.5" style="393" customWidth="1"/>
    <col min="16139" max="16139" width="5" style="393" customWidth="1"/>
    <col min="16140" max="16140" width="12.375" style="393" customWidth="1"/>
    <col min="16141" max="16141" width="8.875" style="393" customWidth="1"/>
    <col min="16142" max="16146" width="9" style="393"/>
    <col min="16147" max="16147" width="7.5" style="393" customWidth="1"/>
    <col min="16148" max="16384" width="9" style="393"/>
  </cols>
  <sheetData>
    <row r="1" spans="1:19">
      <c r="B1" s="437"/>
      <c r="C1" s="438"/>
      <c r="R1" s="439" t="s">
        <v>919</v>
      </c>
      <c r="S1" s="439"/>
    </row>
    <row r="2" spans="1:19" s="440" customFormat="1" ht="28.5" customHeight="1">
      <c r="B2" s="2403" t="s">
        <v>379</v>
      </c>
      <c r="C2" s="2403"/>
      <c r="D2" s="2403"/>
      <c r="E2" s="2403"/>
      <c r="F2" s="2403"/>
      <c r="G2" s="2403"/>
      <c r="H2" s="2403"/>
      <c r="I2" s="2403"/>
      <c r="J2" s="2403"/>
      <c r="K2" s="2403"/>
      <c r="L2" s="2403"/>
      <c r="M2" s="2403"/>
      <c r="N2" s="2403"/>
      <c r="O2" s="2403"/>
      <c r="P2" s="2403"/>
      <c r="Q2" s="2403"/>
      <c r="R2" s="2403"/>
      <c r="S2" s="441"/>
    </row>
    <row r="3" spans="1:19" ht="7.5" customHeight="1"/>
    <row r="4" spans="1:19" ht="28.5" customHeight="1">
      <c r="B4" s="443" t="s">
        <v>380</v>
      </c>
      <c r="C4" s="2404" t="str">
        <f>IF(様式1!L11="","",様式1!L11)</f>
        <v>株式会社キャリアサプライ</v>
      </c>
      <c r="D4" s="2405"/>
      <c r="E4" s="435"/>
      <c r="F4" s="435"/>
      <c r="J4" s="395"/>
      <c r="R4" s="393"/>
      <c r="S4" s="393"/>
    </row>
    <row r="5" spans="1:19" ht="28.5" customHeight="1">
      <c r="B5" s="443" t="s">
        <v>381</v>
      </c>
      <c r="C5" s="2406" t="str">
        <f>IF(様式1!G36="","",様式1!G36)</f>
        <v>ゼロから始めるWord・Excel・PowerPoint実践科（託児・短時間)</v>
      </c>
      <c r="D5" s="2407"/>
      <c r="E5" s="435"/>
      <c r="F5" s="435"/>
      <c r="J5" s="395"/>
      <c r="R5" s="393"/>
      <c r="S5" s="393"/>
    </row>
    <row r="6" spans="1:19" ht="18.75" customHeight="1">
      <c r="J6" s="395"/>
      <c r="L6" s="395"/>
      <c r="M6" s="435"/>
      <c r="N6" s="435"/>
      <c r="O6" s="435"/>
      <c r="P6" s="435"/>
      <c r="Q6" s="435"/>
      <c r="R6" s="435"/>
      <c r="S6" s="435"/>
    </row>
    <row r="7" spans="1:19" ht="9" customHeight="1">
      <c r="J7" s="395"/>
      <c r="L7" s="395"/>
      <c r="M7" s="435"/>
      <c r="N7" s="435"/>
      <c r="O7" s="435"/>
      <c r="P7" s="435"/>
      <c r="Q7" s="435"/>
      <c r="R7" s="435"/>
      <c r="S7" s="435"/>
    </row>
    <row r="8" spans="1:19" ht="18.75" customHeight="1">
      <c r="B8" s="444"/>
      <c r="J8" s="395"/>
      <c r="L8" s="395"/>
      <c r="M8" s="435"/>
      <c r="N8" s="435"/>
      <c r="O8" s="435"/>
      <c r="P8" s="435"/>
      <c r="Q8" s="435"/>
      <c r="R8" s="435"/>
      <c r="S8" s="435"/>
    </row>
    <row r="9" spans="1:19" ht="7.5" customHeight="1"/>
    <row r="10" spans="1:19" ht="18.75" customHeight="1">
      <c r="B10" s="2408" t="s">
        <v>382</v>
      </c>
      <c r="C10" s="2408" t="s">
        <v>1015</v>
      </c>
      <c r="D10" s="2408" t="s">
        <v>383</v>
      </c>
      <c r="E10" s="2408" t="s">
        <v>384</v>
      </c>
      <c r="F10" s="2413" t="s">
        <v>689</v>
      </c>
      <c r="G10" s="2414"/>
      <c r="H10" s="2415"/>
      <c r="I10" s="445" t="s">
        <v>690</v>
      </c>
      <c r="J10" s="2422" t="s">
        <v>691</v>
      </c>
      <c r="K10" s="2423"/>
      <c r="L10" s="2422" t="s">
        <v>692</v>
      </c>
      <c r="M10" s="2423"/>
      <c r="N10" s="2392" t="s">
        <v>693</v>
      </c>
      <c r="O10" s="2392" t="s">
        <v>694</v>
      </c>
      <c r="P10" s="2393" t="s">
        <v>695</v>
      </c>
      <c r="Q10" s="2394" t="s">
        <v>696</v>
      </c>
      <c r="R10" s="2394" t="s">
        <v>697</v>
      </c>
      <c r="S10" s="446"/>
    </row>
    <row r="11" spans="1:19" ht="18.75" customHeight="1">
      <c r="B11" s="2409"/>
      <c r="C11" s="2411"/>
      <c r="D11" s="2411"/>
      <c r="E11" s="2411"/>
      <c r="F11" s="2416"/>
      <c r="G11" s="2417"/>
      <c r="H11" s="2418"/>
      <c r="I11" s="447" t="s">
        <v>385</v>
      </c>
      <c r="J11" s="448" t="s">
        <v>386</v>
      </c>
      <c r="K11" s="2397" t="s">
        <v>387</v>
      </c>
      <c r="L11" s="448" t="s">
        <v>388</v>
      </c>
      <c r="M11" s="2400" t="s">
        <v>996</v>
      </c>
      <c r="N11" s="2392"/>
      <c r="O11" s="2392"/>
      <c r="P11" s="2393"/>
      <c r="Q11" s="2395"/>
      <c r="R11" s="2395"/>
      <c r="S11" s="449"/>
    </row>
    <row r="12" spans="1:19" ht="18.75" customHeight="1">
      <c r="B12" s="2409"/>
      <c r="C12" s="2411"/>
      <c r="D12" s="2411"/>
      <c r="E12" s="2411"/>
      <c r="F12" s="2416"/>
      <c r="G12" s="2417"/>
      <c r="H12" s="2418"/>
      <c r="I12" s="448"/>
      <c r="J12" s="448"/>
      <c r="K12" s="2398"/>
      <c r="L12" s="448"/>
      <c r="M12" s="2401"/>
      <c r="N12" s="2392"/>
      <c r="O12" s="2392"/>
      <c r="P12" s="2393"/>
      <c r="Q12" s="2395"/>
      <c r="R12" s="2395"/>
      <c r="S12" s="449"/>
    </row>
    <row r="13" spans="1:19" ht="151.5" customHeight="1">
      <c r="B13" s="2410"/>
      <c r="C13" s="2412"/>
      <c r="D13" s="2412"/>
      <c r="E13" s="2412"/>
      <c r="F13" s="2419"/>
      <c r="G13" s="2420"/>
      <c r="H13" s="2421"/>
      <c r="I13" s="450"/>
      <c r="J13" s="450"/>
      <c r="K13" s="2399"/>
      <c r="L13" s="451"/>
      <c r="M13" s="2402"/>
      <c r="N13" s="2392"/>
      <c r="O13" s="2392"/>
      <c r="P13" s="2393"/>
      <c r="Q13" s="2396"/>
      <c r="R13" s="2396"/>
      <c r="S13" s="449"/>
    </row>
    <row r="14" spans="1:19" ht="28.5" customHeight="1">
      <c r="B14" s="452" t="s">
        <v>389</v>
      </c>
      <c r="C14" s="453"/>
      <c r="D14" s="453"/>
      <c r="E14" s="454"/>
      <c r="F14" s="452"/>
      <c r="G14" s="455"/>
      <c r="H14" s="456"/>
      <c r="I14" s="457"/>
      <c r="J14" s="457"/>
      <c r="K14" s="457"/>
      <c r="L14" s="457"/>
      <c r="M14" s="457"/>
      <c r="N14" s="457"/>
      <c r="O14" s="457"/>
      <c r="P14" s="457"/>
      <c r="Q14" s="457"/>
      <c r="R14" s="458"/>
    </row>
    <row r="15" spans="1:19" ht="28.5" customHeight="1">
      <c r="B15" s="825" t="s">
        <v>1235</v>
      </c>
      <c r="C15" s="459" t="s">
        <v>698</v>
      </c>
      <c r="D15" s="824" t="s">
        <v>1234</v>
      </c>
      <c r="E15" s="824" t="s">
        <v>390</v>
      </c>
      <c r="F15" s="460">
        <v>42461</v>
      </c>
      <c r="G15" s="461" t="s">
        <v>699</v>
      </c>
      <c r="H15" s="462">
        <v>42643</v>
      </c>
      <c r="I15" s="463">
        <v>25</v>
      </c>
      <c r="J15" s="463">
        <v>5</v>
      </c>
      <c r="K15" s="463">
        <v>3</v>
      </c>
      <c r="L15" s="463">
        <v>20</v>
      </c>
      <c r="M15" s="490" t="s">
        <v>730</v>
      </c>
      <c r="N15" s="463">
        <v>4</v>
      </c>
      <c r="O15" s="463">
        <v>15</v>
      </c>
      <c r="P15" s="463">
        <v>9</v>
      </c>
      <c r="Q15" s="464"/>
      <c r="R15" s="464"/>
    </row>
    <row r="16" spans="1:19" s="993" customFormat="1" ht="42" customHeight="1">
      <c r="A16" s="993">
        <v>1</v>
      </c>
      <c r="B16" s="994" t="s">
        <v>1445</v>
      </c>
      <c r="C16" s="995" t="s">
        <v>393</v>
      </c>
      <c r="D16" s="996" t="s">
        <v>1447</v>
      </c>
      <c r="E16" s="997" t="s">
        <v>1448</v>
      </c>
      <c r="F16" s="998">
        <v>44545</v>
      </c>
      <c r="G16" s="999" t="s">
        <v>699</v>
      </c>
      <c r="H16" s="1000">
        <v>44634</v>
      </c>
      <c r="I16" s="1001">
        <v>8</v>
      </c>
      <c r="J16" s="1001">
        <v>1</v>
      </c>
      <c r="K16" s="1001">
        <v>0</v>
      </c>
      <c r="L16" s="1001">
        <v>7</v>
      </c>
      <c r="M16" s="1001">
        <v>0</v>
      </c>
      <c r="N16" s="1001">
        <v>0</v>
      </c>
      <c r="O16" s="1001">
        <v>6</v>
      </c>
      <c r="P16" s="1001">
        <v>5</v>
      </c>
      <c r="Q16" s="2387"/>
      <c r="R16" s="2387"/>
      <c r="S16" s="1002"/>
    </row>
    <row r="17" spans="1:19" s="993" customFormat="1" ht="42" customHeight="1">
      <c r="A17" s="993">
        <v>2</v>
      </c>
      <c r="B17" s="994" t="s">
        <v>1446</v>
      </c>
      <c r="C17" s="995" t="s">
        <v>393</v>
      </c>
      <c r="D17" s="996" t="s">
        <v>1447</v>
      </c>
      <c r="E17" s="997" t="s">
        <v>1449</v>
      </c>
      <c r="F17" s="998">
        <v>44569</v>
      </c>
      <c r="G17" s="999" t="s">
        <v>699</v>
      </c>
      <c r="H17" s="1000">
        <v>44627</v>
      </c>
      <c r="I17" s="1001">
        <v>4</v>
      </c>
      <c r="J17" s="1001">
        <v>0</v>
      </c>
      <c r="K17" s="1001">
        <v>0</v>
      </c>
      <c r="L17" s="1001">
        <v>4</v>
      </c>
      <c r="M17" s="1001">
        <v>0</v>
      </c>
      <c r="N17" s="1001">
        <v>0</v>
      </c>
      <c r="O17" s="1001">
        <v>3</v>
      </c>
      <c r="P17" s="1001">
        <v>2</v>
      </c>
      <c r="Q17" s="2388"/>
      <c r="R17" s="2388"/>
      <c r="S17" s="1003"/>
    </row>
    <row r="18" spans="1:19" s="993" customFormat="1" ht="42" customHeight="1" thickBot="1">
      <c r="A18" s="993">
        <v>3</v>
      </c>
      <c r="B18" s="1004" t="s">
        <v>1450</v>
      </c>
      <c r="C18" s="995" t="s">
        <v>393</v>
      </c>
      <c r="D18" s="996" t="s">
        <v>1447</v>
      </c>
      <c r="E18" s="1005" t="s">
        <v>1448</v>
      </c>
      <c r="F18" s="1006">
        <v>44635</v>
      </c>
      <c r="G18" s="1007" t="s">
        <v>699</v>
      </c>
      <c r="H18" s="1008">
        <v>44726</v>
      </c>
      <c r="I18" s="1009">
        <v>14</v>
      </c>
      <c r="J18" s="1009">
        <v>3</v>
      </c>
      <c r="K18" s="1009">
        <v>1</v>
      </c>
      <c r="L18" s="1009">
        <v>11</v>
      </c>
      <c r="M18" s="1009">
        <v>0</v>
      </c>
      <c r="N18" s="1009">
        <v>1</v>
      </c>
      <c r="O18" s="1009">
        <v>8</v>
      </c>
      <c r="P18" s="1009">
        <v>4</v>
      </c>
      <c r="Q18" s="2389"/>
      <c r="R18" s="2389"/>
      <c r="S18" s="1003"/>
    </row>
    <row r="19" spans="1:19" ht="30.75" customHeight="1" thickTop="1">
      <c r="B19" s="465"/>
      <c r="C19" s="466"/>
      <c r="D19" s="467"/>
      <c r="E19" s="2390" t="s">
        <v>391</v>
      </c>
      <c r="F19" s="2391"/>
      <c r="G19" s="2391"/>
      <c r="H19" s="2391"/>
      <c r="I19" s="468">
        <f t="shared" ref="I19:P19" si="0">SUM(I16:I18)</f>
        <v>26</v>
      </c>
      <c r="J19" s="469">
        <f t="shared" si="0"/>
        <v>4</v>
      </c>
      <c r="K19" s="469">
        <f t="shared" si="0"/>
        <v>1</v>
      </c>
      <c r="L19" s="469">
        <f t="shared" si="0"/>
        <v>22</v>
      </c>
      <c r="M19" s="469">
        <f t="shared" si="0"/>
        <v>0</v>
      </c>
      <c r="N19" s="469">
        <f t="shared" si="0"/>
        <v>1</v>
      </c>
      <c r="O19" s="469">
        <f t="shared" si="0"/>
        <v>17</v>
      </c>
      <c r="P19" s="469">
        <f t="shared" si="0"/>
        <v>11</v>
      </c>
      <c r="Q19" s="470">
        <f>ROUNDDOWN(O19/(K19+L19-M19),4)</f>
        <v>0.73909999999999998</v>
      </c>
      <c r="R19" s="470">
        <f>ROUNDDOWN(P19/(K19+L19-M19-N19),4)</f>
        <v>0.5</v>
      </c>
    </row>
    <row r="20" spans="1:19" s="471" customFormat="1" ht="12">
      <c r="C20" s="472"/>
      <c r="D20" s="472"/>
      <c r="E20" s="472"/>
      <c r="G20" s="473"/>
      <c r="R20" s="474"/>
      <c r="S20" s="474"/>
    </row>
    <row r="21" spans="1:19" ht="21" customHeight="1">
      <c r="B21" s="390" t="s">
        <v>700</v>
      </c>
      <c r="J21" s="395"/>
      <c r="L21" s="395"/>
      <c r="M21" s="435"/>
      <c r="N21" s="435"/>
      <c r="O21" s="435"/>
      <c r="P21" s="435"/>
      <c r="Q21" s="435"/>
      <c r="R21" s="435"/>
      <c r="S21" s="435"/>
    </row>
    <row r="22" spans="1:19" ht="21" customHeight="1">
      <c r="B22" s="390" t="s">
        <v>682</v>
      </c>
      <c r="J22" s="395"/>
      <c r="L22" s="395"/>
      <c r="M22" s="435"/>
      <c r="N22" s="435"/>
      <c r="O22" s="435"/>
      <c r="P22" s="435"/>
      <c r="Q22" s="435"/>
      <c r="R22" s="435"/>
      <c r="S22" s="435"/>
    </row>
    <row r="23" spans="1:19" ht="21" customHeight="1">
      <c r="B23" s="390" t="s">
        <v>701</v>
      </c>
      <c r="J23" s="395"/>
      <c r="L23" s="395"/>
      <c r="M23" s="435"/>
      <c r="N23" s="435"/>
      <c r="O23" s="435"/>
      <c r="P23" s="435"/>
      <c r="Q23" s="435"/>
      <c r="R23" s="435"/>
      <c r="S23" s="435"/>
    </row>
    <row r="24" spans="1:19" ht="21" customHeight="1">
      <c r="B24" s="390" t="s">
        <v>683</v>
      </c>
      <c r="J24" s="395"/>
      <c r="L24" s="395"/>
      <c r="M24" s="435"/>
      <c r="N24" s="435"/>
      <c r="O24" s="435"/>
      <c r="P24" s="435"/>
      <c r="Q24" s="435"/>
      <c r="R24" s="435"/>
      <c r="S24" s="435"/>
    </row>
    <row r="25" spans="1:19" ht="21" customHeight="1">
      <c r="B25" s="390" t="s">
        <v>687</v>
      </c>
      <c r="J25" s="395"/>
      <c r="L25" s="395"/>
      <c r="M25" s="435"/>
      <c r="N25" s="435"/>
      <c r="O25" s="435"/>
      <c r="P25" s="435"/>
      <c r="Q25" s="435"/>
      <c r="R25" s="435"/>
      <c r="S25" s="435"/>
    </row>
    <row r="26" spans="1:19" ht="21" customHeight="1">
      <c r="B26" s="390" t="s">
        <v>684</v>
      </c>
      <c r="J26" s="395"/>
      <c r="L26" s="395"/>
      <c r="M26" s="435"/>
      <c r="N26" s="435"/>
      <c r="O26" s="435"/>
      <c r="P26" s="435"/>
      <c r="Q26" s="435"/>
      <c r="R26" s="435"/>
      <c r="S26" s="435"/>
    </row>
    <row r="27" spans="1:19" ht="21" customHeight="1">
      <c r="B27" s="390" t="s">
        <v>685</v>
      </c>
      <c r="J27" s="395"/>
      <c r="L27" s="395"/>
      <c r="M27" s="435"/>
      <c r="N27" s="435"/>
      <c r="O27" s="435"/>
      <c r="P27" s="435"/>
      <c r="Q27" s="435"/>
      <c r="R27" s="435"/>
      <c r="S27" s="435"/>
    </row>
    <row r="28" spans="1:19" ht="21" customHeight="1">
      <c r="B28" s="390" t="s">
        <v>702</v>
      </c>
      <c r="J28" s="395"/>
      <c r="L28" s="395"/>
      <c r="M28" s="435"/>
      <c r="N28" s="435"/>
      <c r="O28" s="435"/>
      <c r="P28" s="435"/>
      <c r="Q28" s="435"/>
      <c r="R28" s="435"/>
      <c r="S28" s="435"/>
    </row>
    <row r="29" spans="1:19" ht="21" customHeight="1">
      <c r="B29" s="444"/>
      <c r="J29" s="395"/>
      <c r="L29" s="395"/>
      <c r="M29" s="435"/>
      <c r="N29" s="435"/>
      <c r="O29" s="435"/>
      <c r="P29" s="435"/>
      <c r="Q29" s="435"/>
      <c r="R29" s="435"/>
      <c r="S29" s="435"/>
    </row>
    <row r="30" spans="1:19" ht="21" customHeight="1">
      <c r="B30" s="390"/>
      <c r="J30" s="395"/>
      <c r="L30" s="395"/>
      <c r="M30" s="435"/>
      <c r="N30" s="435"/>
      <c r="O30" s="435"/>
      <c r="P30" s="435"/>
      <c r="Q30" s="435"/>
      <c r="R30" s="435"/>
      <c r="S30" s="435"/>
    </row>
    <row r="31" spans="1:19" ht="21" customHeight="1">
      <c r="B31" s="390"/>
      <c r="J31" s="395"/>
      <c r="L31" s="395"/>
      <c r="M31" s="435"/>
      <c r="N31" s="435"/>
      <c r="O31" s="435"/>
      <c r="P31" s="435"/>
      <c r="Q31" s="435"/>
      <c r="R31" s="435"/>
      <c r="S31" s="435"/>
    </row>
    <row r="32" spans="1:19" ht="21" customHeight="1">
      <c r="B32" s="390"/>
      <c r="J32" s="395"/>
      <c r="L32" s="395"/>
      <c r="M32" s="435"/>
      <c r="N32" s="435"/>
      <c r="O32" s="435"/>
      <c r="P32" s="435"/>
      <c r="Q32" s="435"/>
      <c r="R32" s="435"/>
      <c r="S32" s="435"/>
    </row>
    <row r="33" spans="2:19" s="471" customFormat="1" ht="12">
      <c r="C33" s="472"/>
      <c r="D33" s="472"/>
      <c r="E33" s="472"/>
      <c r="G33" s="473"/>
      <c r="R33" s="474"/>
      <c r="S33" s="474"/>
    </row>
    <row r="34" spans="2:19">
      <c r="B34" s="471"/>
      <c r="C34" s="472"/>
      <c r="D34" s="472"/>
      <c r="E34" s="472"/>
      <c r="F34" s="471"/>
      <c r="G34" s="473"/>
      <c r="H34" s="471"/>
      <c r="I34" s="471"/>
      <c r="J34" s="471"/>
      <c r="K34" s="471"/>
      <c r="L34" s="471"/>
      <c r="M34" s="471"/>
      <c r="N34" s="471"/>
      <c r="O34" s="471"/>
      <c r="P34" s="471"/>
      <c r="Q34" s="471"/>
    </row>
    <row r="35" spans="2:19" s="471" customFormat="1" ht="12">
      <c r="B35" s="475"/>
      <c r="C35" s="476"/>
      <c r="D35" s="476"/>
      <c r="E35" s="476"/>
      <c r="F35" s="476"/>
      <c r="G35" s="476"/>
      <c r="H35" s="476"/>
      <c r="I35" s="476"/>
      <c r="J35" s="476"/>
      <c r="K35" s="476"/>
      <c r="L35" s="476"/>
      <c r="M35" s="476"/>
      <c r="N35" s="476"/>
      <c r="O35" s="476"/>
      <c r="P35" s="476"/>
      <c r="Q35" s="476"/>
      <c r="R35" s="474"/>
      <c r="S35" s="474"/>
    </row>
    <row r="36" spans="2:19">
      <c r="B36" s="477"/>
      <c r="C36" s="472"/>
      <c r="D36" s="472"/>
      <c r="E36" s="472"/>
      <c r="F36" s="471"/>
      <c r="G36" s="473"/>
      <c r="H36" s="471"/>
      <c r="I36" s="471"/>
      <c r="J36" s="471"/>
      <c r="K36" s="471"/>
      <c r="L36" s="471"/>
      <c r="M36" s="471"/>
      <c r="N36" s="471"/>
      <c r="O36" s="471"/>
      <c r="P36" s="471"/>
      <c r="Q36" s="471"/>
    </row>
    <row r="37" spans="2:19">
      <c r="B37" s="471"/>
      <c r="C37" s="472"/>
      <c r="D37" s="472"/>
      <c r="E37" s="472"/>
      <c r="F37" s="471"/>
      <c r="G37" s="473"/>
      <c r="H37" s="471"/>
      <c r="I37" s="471"/>
      <c r="J37" s="471"/>
      <c r="K37" s="471"/>
      <c r="L37" s="471"/>
      <c r="M37" s="471"/>
      <c r="N37" s="471"/>
      <c r="O37" s="471"/>
      <c r="P37" s="471"/>
      <c r="Q37" s="471"/>
    </row>
    <row r="38" spans="2:19">
      <c r="B38" s="477"/>
    </row>
    <row r="39" spans="2:19">
      <c r="B39" s="477"/>
    </row>
    <row r="40" spans="2:19">
      <c r="B40" s="477"/>
    </row>
    <row r="41" spans="2:19">
      <c r="B41" s="477"/>
    </row>
    <row r="55" spans="1:19" ht="14.25">
      <c r="A55" s="478" t="s">
        <v>392</v>
      </c>
      <c r="B55" s="478"/>
    </row>
    <row r="56" spans="1:19" ht="14.25">
      <c r="A56" s="478" t="s">
        <v>393</v>
      </c>
      <c r="B56" s="478"/>
    </row>
    <row r="57" spans="1:19" ht="14.25">
      <c r="A57" s="478" t="s">
        <v>394</v>
      </c>
      <c r="B57" s="478"/>
    </row>
    <row r="58" spans="1:19" s="392" customFormat="1" ht="14.25">
      <c r="A58" s="478"/>
      <c r="B58" s="478"/>
      <c r="F58" s="393"/>
      <c r="G58" s="394"/>
      <c r="H58" s="393"/>
      <c r="I58" s="393"/>
      <c r="J58" s="393"/>
      <c r="K58" s="393"/>
      <c r="L58" s="393"/>
      <c r="M58" s="393"/>
      <c r="N58" s="393"/>
      <c r="O58" s="393"/>
      <c r="P58" s="393"/>
      <c r="Q58" s="393"/>
      <c r="R58" s="442"/>
      <c r="S58" s="442"/>
    </row>
    <row r="59" spans="1:19" s="392" customFormat="1" ht="14.25">
      <c r="A59" s="478" t="s">
        <v>395</v>
      </c>
      <c r="B59" s="478"/>
      <c r="F59" s="393"/>
      <c r="G59" s="394"/>
      <c r="H59" s="393"/>
      <c r="I59" s="393"/>
      <c r="J59" s="393"/>
      <c r="K59" s="393"/>
      <c r="L59" s="393"/>
      <c r="M59" s="393"/>
      <c r="N59" s="393"/>
      <c r="O59" s="393"/>
      <c r="P59" s="393"/>
      <c r="Q59" s="393"/>
      <c r="R59" s="442"/>
      <c r="S59" s="442"/>
    </row>
    <row r="60" spans="1:19" s="392" customFormat="1" ht="14.25">
      <c r="A60" s="478" t="s">
        <v>703</v>
      </c>
      <c r="B60" s="478"/>
      <c r="F60" s="393"/>
      <c r="G60" s="394"/>
      <c r="H60" s="393"/>
      <c r="I60" s="393"/>
      <c r="J60" s="393"/>
      <c r="K60" s="393"/>
      <c r="L60" s="393"/>
      <c r="M60" s="393"/>
      <c r="N60" s="393"/>
      <c r="O60" s="393"/>
      <c r="P60" s="393"/>
      <c r="Q60" s="393"/>
      <c r="R60" s="442"/>
      <c r="S60" s="442"/>
    </row>
    <row r="61" spans="1:19" s="392" customFormat="1" ht="14.25">
      <c r="A61" s="478" t="s">
        <v>704</v>
      </c>
      <c r="B61" s="478"/>
      <c r="F61" s="393"/>
      <c r="G61" s="394"/>
      <c r="H61" s="393"/>
      <c r="I61" s="393"/>
      <c r="J61" s="393"/>
      <c r="K61" s="393"/>
      <c r="L61" s="393"/>
      <c r="M61" s="393"/>
      <c r="N61" s="393"/>
      <c r="O61" s="393"/>
      <c r="P61" s="393"/>
      <c r="Q61" s="393"/>
      <c r="R61" s="442"/>
      <c r="S61" s="442"/>
    </row>
    <row r="62" spans="1:19" s="392" customFormat="1" ht="14.25">
      <c r="A62" s="478" t="s">
        <v>705</v>
      </c>
      <c r="B62" s="478"/>
      <c r="F62" s="393"/>
      <c r="G62" s="394"/>
      <c r="H62" s="393"/>
      <c r="I62" s="393"/>
      <c r="J62" s="393"/>
      <c r="K62" s="393"/>
      <c r="L62" s="393"/>
      <c r="M62" s="393"/>
      <c r="N62" s="393"/>
      <c r="O62" s="393"/>
      <c r="P62" s="393"/>
      <c r="Q62" s="393"/>
      <c r="R62" s="442"/>
      <c r="S62" s="442"/>
    </row>
    <row r="63" spans="1:19" s="392" customFormat="1" ht="14.25">
      <c r="A63" s="478" t="s">
        <v>1234</v>
      </c>
      <c r="B63" s="478"/>
      <c r="F63" s="393"/>
      <c r="G63" s="394"/>
      <c r="H63" s="393"/>
      <c r="I63" s="393"/>
      <c r="J63" s="393"/>
      <c r="K63" s="393"/>
      <c r="L63" s="393"/>
      <c r="M63" s="393"/>
      <c r="N63" s="393"/>
      <c r="O63" s="393"/>
      <c r="P63" s="393"/>
      <c r="Q63" s="393"/>
      <c r="R63" s="442"/>
      <c r="S63" s="442"/>
    </row>
    <row r="64" spans="1:19" s="392" customFormat="1" ht="14.25">
      <c r="A64" s="478" t="s">
        <v>706</v>
      </c>
      <c r="B64" s="478"/>
      <c r="F64" s="393"/>
      <c r="G64" s="394"/>
      <c r="H64" s="393"/>
      <c r="I64" s="393"/>
      <c r="J64" s="393"/>
      <c r="K64" s="393"/>
      <c r="L64" s="393"/>
      <c r="M64" s="393"/>
      <c r="N64" s="393"/>
      <c r="O64" s="393"/>
      <c r="P64" s="393"/>
      <c r="Q64" s="393"/>
      <c r="R64" s="442"/>
      <c r="S64" s="442"/>
    </row>
    <row r="65" spans="1:19" s="392" customFormat="1" ht="14.25">
      <c r="A65" s="478" t="s">
        <v>707</v>
      </c>
      <c r="B65" s="478"/>
      <c r="F65" s="393"/>
      <c r="G65" s="394"/>
      <c r="H65" s="393"/>
      <c r="I65" s="393"/>
      <c r="J65" s="393"/>
      <c r="K65" s="393"/>
      <c r="L65" s="393"/>
      <c r="M65" s="393"/>
      <c r="N65" s="393"/>
      <c r="O65" s="393"/>
      <c r="P65" s="393"/>
      <c r="Q65" s="393"/>
      <c r="R65" s="442"/>
      <c r="S65" s="442"/>
    </row>
    <row r="66" spans="1:19" s="392" customFormat="1" ht="14.25">
      <c r="A66" s="478" t="s">
        <v>396</v>
      </c>
      <c r="B66" s="478"/>
      <c r="F66" s="393"/>
      <c r="G66" s="394"/>
      <c r="H66" s="393"/>
      <c r="I66" s="393"/>
      <c r="J66" s="393"/>
      <c r="K66" s="393"/>
      <c r="L66" s="393"/>
      <c r="M66" s="393"/>
      <c r="N66" s="393"/>
      <c r="O66" s="393"/>
      <c r="P66" s="393"/>
      <c r="Q66" s="393"/>
      <c r="R66" s="442"/>
      <c r="S66" s="442"/>
    </row>
    <row r="67" spans="1:19" s="392" customFormat="1" ht="14.25">
      <c r="A67" s="478" t="s">
        <v>708</v>
      </c>
      <c r="B67" s="478"/>
      <c r="F67" s="393"/>
      <c r="G67" s="394"/>
      <c r="H67" s="393"/>
      <c r="I67" s="393"/>
      <c r="J67" s="393"/>
      <c r="K67" s="393"/>
      <c r="L67" s="393"/>
      <c r="M67" s="393"/>
      <c r="N67" s="393"/>
      <c r="O67" s="393"/>
      <c r="P67" s="393"/>
      <c r="Q67" s="393"/>
      <c r="R67" s="442"/>
      <c r="S67" s="442"/>
    </row>
    <row r="68" spans="1:19" s="392" customFormat="1" ht="14.25">
      <c r="A68" s="478" t="s">
        <v>709</v>
      </c>
      <c r="B68" s="478"/>
      <c r="F68" s="393"/>
      <c r="G68" s="394"/>
      <c r="H68" s="393"/>
      <c r="I68" s="393"/>
      <c r="J68" s="393"/>
      <c r="K68" s="393"/>
      <c r="L68" s="393"/>
      <c r="M68" s="393"/>
      <c r="N68" s="393"/>
      <c r="O68" s="393"/>
      <c r="P68" s="393"/>
      <c r="Q68" s="393"/>
      <c r="R68" s="442"/>
      <c r="S68" s="442"/>
    </row>
    <row r="69" spans="1:19" s="392" customFormat="1" ht="14.25">
      <c r="A69" s="478" t="s">
        <v>710</v>
      </c>
      <c r="B69" s="478"/>
      <c r="F69" s="393"/>
      <c r="G69" s="394"/>
      <c r="H69" s="393"/>
      <c r="I69" s="393"/>
      <c r="J69" s="393"/>
      <c r="K69" s="393"/>
      <c r="L69" s="393"/>
      <c r="M69" s="393"/>
      <c r="N69" s="393"/>
      <c r="O69" s="393"/>
      <c r="P69" s="393"/>
      <c r="Q69" s="393"/>
      <c r="R69" s="442"/>
      <c r="S69" s="442"/>
    </row>
    <row r="70" spans="1:19" s="392" customFormat="1" ht="14.25">
      <c r="A70" s="478" t="s">
        <v>711</v>
      </c>
      <c r="B70" s="478"/>
      <c r="F70" s="393"/>
      <c r="G70" s="394"/>
      <c r="H70" s="393"/>
      <c r="I70" s="393"/>
      <c r="J70" s="393"/>
      <c r="K70" s="393"/>
      <c r="L70" s="393"/>
      <c r="M70" s="393"/>
      <c r="N70" s="393"/>
      <c r="O70" s="393"/>
      <c r="P70" s="393"/>
      <c r="Q70" s="393"/>
      <c r="R70" s="442"/>
      <c r="S70" s="442"/>
    </row>
    <row r="71" spans="1:19" s="392" customFormat="1" ht="14.25">
      <c r="A71" s="478" t="s">
        <v>712</v>
      </c>
      <c r="B71" s="478"/>
      <c r="F71" s="393"/>
      <c r="G71" s="394"/>
      <c r="H71" s="393"/>
      <c r="I71" s="393"/>
      <c r="J71" s="393"/>
      <c r="K71" s="393"/>
      <c r="L71" s="393"/>
      <c r="M71" s="393"/>
      <c r="N71" s="393"/>
      <c r="O71" s="393"/>
      <c r="P71" s="393"/>
      <c r="Q71" s="393"/>
      <c r="R71" s="442"/>
      <c r="S71" s="442"/>
    </row>
    <row r="72" spans="1:19" s="392" customFormat="1" ht="14.25">
      <c r="A72" s="478" t="s">
        <v>713</v>
      </c>
      <c r="B72" s="478"/>
      <c r="F72" s="393"/>
      <c r="G72" s="394"/>
      <c r="H72" s="393"/>
      <c r="I72" s="393"/>
      <c r="J72" s="393"/>
      <c r="K72" s="393"/>
      <c r="L72" s="393"/>
      <c r="M72" s="393"/>
      <c r="N72" s="393"/>
      <c r="O72" s="393"/>
      <c r="P72" s="393"/>
      <c r="Q72" s="393"/>
      <c r="R72" s="442"/>
      <c r="S72" s="442"/>
    </row>
    <row r="73" spans="1:19" s="392" customFormat="1" ht="14.25">
      <c r="A73" s="478" t="s">
        <v>714</v>
      </c>
      <c r="B73" s="478"/>
      <c r="F73" s="393"/>
      <c r="G73" s="394"/>
      <c r="H73" s="393"/>
      <c r="I73" s="393"/>
      <c r="J73" s="393"/>
      <c r="K73" s="393"/>
      <c r="L73" s="393"/>
      <c r="M73" s="393"/>
      <c r="N73" s="393"/>
      <c r="O73" s="393"/>
      <c r="P73" s="393"/>
      <c r="Q73" s="393"/>
      <c r="R73" s="442"/>
      <c r="S73" s="442"/>
    </row>
    <row r="74" spans="1:19" s="392" customFormat="1" ht="14.25">
      <c r="A74" s="478" t="s">
        <v>715</v>
      </c>
      <c r="B74" s="478"/>
      <c r="F74" s="393"/>
      <c r="G74" s="394"/>
      <c r="H74" s="393"/>
      <c r="I74" s="393"/>
      <c r="J74" s="393"/>
      <c r="K74" s="393"/>
      <c r="L74" s="393"/>
      <c r="M74" s="393"/>
      <c r="N74" s="393"/>
      <c r="O74" s="393"/>
      <c r="P74" s="393"/>
      <c r="Q74" s="393"/>
      <c r="R74" s="442"/>
      <c r="S74" s="442"/>
    </row>
    <row r="75" spans="1:19" s="392" customFormat="1" ht="14.25">
      <c r="A75" s="478" t="s">
        <v>716</v>
      </c>
      <c r="B75" s="478"/>
      <c r="F75" s="393"/>
      <c r="G75" s="394"/>
      <c r="H75" s="393"/>
      <c r="I75" s="393"/>
      <c r="J75" s="393"/>
      <c r="K75" s="393"/>
      <c r="L75" s="393"/>
      <c r="M75" s="393"/>
      <c r="N75" s="393"/>
      <c r="O75" s="393"/>
      <c r="P75" s="393"/>
      <c r="Q75" s="393"/>
      <c r="R75" s="442"/>
      <c r="S75" s="442"/>
    </row>
    <row r="76" spans="1:19" s="392" customFormat="1" ht="14.25">
      <c r="A76" s="478" t="s">
        <v>717</v>
      </c>
      <c r="B76" s="478"/>
      <c r="F76" s="393"/>
      <c r="G76" s="394"/>
      <c r="H76" s="393"/>
      <c r="I76" s="393"/>
      <c r="J76" s="393"/>
      <c r="K76" s="393"/>
      <c r="L76" s="393"/>
      <c r="M76" s="393"/>
      <c r="N76" s="393"/>
      <c r="O76" s="393"/>
      <c r="P76" s="393"/>
      <c r="Q76" s="393"/>
      <c r="R76" s="442"/>
      <c r="S76" s="442"/>
    </row>
    <row r="77" spans="1:19" s="392" customFormat="1" ht="14.25">
      <c r="A77" s="478" t="s">
        <v>718</v>
      </c>
      <c r="B77" s="478"/>
      <c r="F77" s="393"/>
      <c r="G77" s="394"/>
      <c r="H77" s="393"/>
      <c r="I77" s="393"/>
      <c r="J77" s="393"/>
      <c r="K77" s="393"/>
      <c r="L77" s="393"/>
      <c r="M77" s="393"/>
      <c r="N77" s="393"/>
      <c r="O77" s="393"/>
      <c r="P77" s="393"/>
      <c r="Q77" s="393"/>
      <c r="R77" s="442"/>
      <c r="S77" s="442"/>
    </row>
    <row r="78" spans="1:19" s="392" customFormat="1" ht="14.25">
      <c r="A78" s="478" t="s">
        <v>397</v>
      </c>
      <c r="B78" s="478"/>
      <c r="F78" s="393"/>
      <c r="G78" s="394"/>
      <c r="H78" s="393"/>
      <c r="I78" s="393"/>
      <c r="J78" s="393"/>
      <c r="K78" s="393"/>
      <c r="L78" s="393"/>
      <c r="M78" s="393"/>
      <c r="N78" s="393"/>
      <c r="O78" s="393"/>
      <c r="P78" s="393"/>
      <c r="Q78" s="393"/>
      <c r="R78" s="442"/>
      <c r="S78" s="442"/>
    </row>
    <row r="79" spans="1:19" s="392" customFormat="1" ht="14.25">
      <c r="A79" s="478"/>
      <c r="B79" s="478"/>
      <c r="F79" s="393"/>
      <c r="G79" s="394"/>
      <c r="H79" s="393"/>
      <c r="I79" s="393"/>
      <c r="J79" s="393"/>
      <c r="K79" s="393"/>
      <c r="L79" s="393"/>
      <c r="M79" s="393"/>
      <c r="N79" s="393"/>
      <c r="O79" s="393"/>
      <c r="P79" s="393"/>
      <c r="Q79" s="393"/>
      <c r="R79" s="442"/>
      <c r="S79" s="442"/>
    </row>
    <row r="80" spans="1:19" s="392" customFormat="1" ht="14.25">
      <c r="A80" s="478"/>
      <c r="B80" s="478"/>
      <c r="F80" s="393"/>
      <c r="G80" s="394"/>
      <c r="H80" s="393"/>
      <c r="I80" s="393"/>
      <c r="J80" s="393"/>
      <c r="K80" s="393"/>
      <c r="L80" s="393"/>
      <c r="M80" s="393"/>
      <c r="N80" s="393"/>
      <c r="O80" s="393"/>
      <c r="P80" s="393"/>
      <c r="Q80" s="393"/>
      <c r="R80" s="442"/>
      <c r="S80" s="442"/>
    </row>
    <row r="81" spans="1:19" s="392" customFormat="1" ht="14.25">
      <c r="A81" s="478"/>
      <c r="B81" s="478"/>
      <c r="F81" s="393"/>
      <c r="G81" s="394"/>
      <c r="H81" s="393"/>
      <c r="I81" s="393"/>
      <c r="J81" s="393"/>
      <c r="K81" s="393"/>
      <c r="L81" s="393"/>
      <c r="M81" s="393"/>
      <c r="N81" s="393"/>
      <c r="O81" s="393"/>
      <c r="P81" s="393"/>
      <c r="Q81" s="393"/>
      <c r="R81" s="442"/>
      <c r="S81" s="442"/>
    </row>
    <row r="82" spans="1:19" s="392" customFormat="1" ht="14.25">
      <c r="A82" s="478"/>
      <c r="B82" s="478"/>
      <c r="F82" s="393"/>
      <c r="G82" s="394"/>
      <c r="H82" s="393"/>
      <c r="I82" s="393"/>
      <c r="J82" s="393"/>
      <c r="K82" s="393"/>
      <c r="L82" s="393"/>
      <c r="M82" s="393"/>
      <c r="N82" s="393"/>
      <c r="O82" s="393"/>
      <c r="P82" s="393"/>
      <c r="Q82" s="393"/>
      <c r="R82" s="442"/>
      <c r="S82" s="442"/>
    </row>
    <row r="83" spans="1:19" s="392" customFormat="1" ht="14.25">
      <c r="A83" s="478"/>
      <c r="B83" s="478"/>
      <c r="F83" s="393"/>
      <c r="G83" s="394"/>
      <c r="H83" s="393"/>
      <c r="I83" s="393"/>
      <c r="J83" s="393"/>
      <c r="K83" s="393"/>
      <c r="L83" s="393"/>
      <c r="M83" s="393"/>
      <c r="N83" s="393"/>
      <c r="O83" s="393"/>
      <c r="P83" s="393"/>
      <c r="Q83" s="393"/>
      <c r="R83" s="442"/>
      <c r="S83" s="442"/>
    </row>
    <row r="84" spans="1:19" s="392" customFormat="1" ht="14.25">
      <c r="A84" s="478"/>
      <c r="B84" s="478"/>
      <c r="F84" s="393"/>
      <c r="G84" s="394"/>
      <c r="H84" s="393"/>
      <c r="I84" s="393"/>
      <c r="J84" s="393"/>
      <c r="K84" s="393"/>
      <c r="L84" s="393"/>
      <c r="M84" s="393"/>
      <c r="N84" s="393"/>
      <c r="O84" s="393"/>
      <c r="P84" s="393"/>
      <c r="Q84" s="393"/>
      <c r="R84" s="442"/>
      <c r="S84" s="442"/>
    </row>
    <row r="85" spans="1:19" s="392" customFormat="1" ht="14.25">
      <c r="A85" s="478"/>
      <c r="B85" s="478"/>
      <c r="F85" s="393"/>
      <c r="G85" s="394"/>
      <c r="H85" s="393"/>
      <c r="I85" s="393"/>
      <c r="J85" s="393"/>
      <c r="K85" s="393"/>
      <c r="L85" s="393"/>
      <c r="M85" s="393"/>
      <c r="N85" s="393"/>
      <c r="O85" s="393"/>
      <c r="P85" s="393"/>
      <c r="Q85" s="393"/>
      <c r="R85" s="442"/>
      <c r="S85" s="442"/>
    </row>
    <row r="86" spans="1:19" s="392" customFormat="1" ht="14.25">
      <c r="A86" s="478"/>
      <c r="B86" s="478"/>
      <c r="F86" s="393"/>
      <c r="G86" s="394"/>
      <c r="H86" s="393"/>
      <c r="I86" s="393"/>
      <c r="J86" s="393"/>
      <c r="K86" s="393"/>
      <c r="L86" s="393"/>
      <c r="M86" s="393"/>
      <c r="N86" s="393"/>
      <c r="O86" s="393"/>
      <c r="P86" s="393"/>
      <c r="Q86" s="393"/>
      <c r="R86" s="442"/>
      <c r="S86" s="442"/>
    </row>
    <row r="87" spans="1:19" s="392" customFormat="1" ht="14.25">
      <c r="A87" s="478"/>
      <c r="B87" s="478"/>
      <c r="F87" s="393"/>
      <c r="G87" s="394"/>
      <c r="H87" s="393"/>
      <c r="I87" s="393"/>
      <c r="J87" s="393"/>
      <c r="K87" s="393"/>
      <c r="L87" s="393"/>
      <c r="M87" s="393"/>
      <c r="N87" s="393"/>
      <c r="O87" s="393"/>
      <c r="P87" s="393"/>
      <c r="Q87" s="393"/>
      <c r="R87" s="442"/>
      <c r="S87" s="442"/>
    </row>
    <row r="88" spans="1:19" s="392" customFormat="1" ht="14.25">
      <c r="A88" s="478"/>
      <c r="B88" s="478"/>
      <c r="F88" s="393"/>
      <c r="G88" s="394"/>
      <c r="H88" s="393"/>
      <c r="I88" s="393"/>
      <c r="J88" s="393"/>
      <c r="K88" s="393"/>
      <c r="L88" s="393"/>
      <c r="M88" s="393"/>
      <c r="N88" s="393"/>
      <c r="O88" s="393"/>
      <c r="P88" s="393"/>
      <c r="Q88" s="393"/>
      <c r="R88" s="442"/>
      <c r="S88" s="442"/>
    </row>
    <row r="89" spans="1:19" s="392" customFormat="1" ht="14.25">
      <c r="A89" s="478"/>
      <c r="B89" s="478"/>
      <c r="F89" s="393"/>
      <c r="G89" s="394"/>
      <c r="H89" s="393"/>
      <c r="I89" s="393"/>
      <c r="J89" s="393"/>
      <c r="K89" s="393"/>
      <c r="L89" s="393"/>
      <c r="M89" s="393"/>
      <c r="N89" s="393"/>
      <c r="O89" s="393"/>
      <c r="P89" s="393"/>
      <c r="Q89" s="393"/>
      <c r="R89" s="442"/>
      <c r="S89" s="442"/>
    </row>
  </sheetData>
  <mergeCells count="20">
    <mergeCell ref="B2:R2"/>
    <mergeCell ref="C4:D4"/>
    <mergeCell ref="C5:D5"/>
    <mergeCell ref="B10:B13"/>
    <mergeCell ref="C10:C13"/>
    <mergeCell ref="D10:D13"/>
    <mergeCell ref="E10:E13"/>
    <mergeCell ref="F10:H13"/>
    <mergeCell ref="J10:K10"/>
    <mergeCell ref="L10:M10"/>
    <mergeCell ref="Q16:Q18"/>
    <mergeCell ref="R16:R18"/>
    <mergeCell ref="E19:H19"/>
    <mergeCell ref="N10:N13"/>
    <mergeCell ref="O10:O13"/>
    <mergeCell ref="P10:P13"/>
    <mergeCell ref="Q10:Q13"/>
    <mergeCell ref="R10:R13"/>
    <mergeCell ref="K11:K13"/>
    <mergeCell ref="M11:M13"/>
  </mergeCells>
  <phoneticPr fontId="9"/>
  <dataValidations count="4">
    <dataValidation type="list" allowBlank="1" showInputMessage="1" showErrorMessage="1" sqref="JC16:JC18 C983054:C983056 C917518:C917520 C851982:C851984 C786446:C786448 C720910:C720912 C655374:C655376 C589838:C589840 C524302:C524304 C458766:C458768 C393230:C393232 C327694:C327696 C262158:C262160 C196622:C196624 C131086:C131088 C65550:C65552 C16:C18 WVO983054:WVO983056 WLS983054:WLS983056 WBW983054:WBW983056 VSA983054:VSA983056 VIE983054:VIE983056 UYI983054:UYI983056 UOM983054:UOM983056 UEQ983054:UEQ983056 TUU983054:TUU983056 TKY983054:TKY983056 TBC983054:TBC983056 SRG983054:SRG983056 SHK983054:SHK983056 RXO983054:RXO983056 RNS983054:RNS983056 RDW983054:RDW983056 QUA983054:QUA983056 QKE983054:QKE983056 QAI983054:QAI983056 PQM983054:PQM983056 PGQ983054:PGQ983056 OWU983054:OWU983056 OMY983054:OMY983056 ODC983054:ODC983056 NTG983054:NTG983056 NJK983054:NJK983056 MZO983054:MZO983056 MPS983054:MPS983056 MFW983054:MFW983056 LWA983054:LWA983056 LME983054:LME983056 LCI983054:LCI983056 KSM983054:KSM983056 KIQ983054:KIQ983056 JYU983054:JYU983056 JOY983054:JOY983056 JFC983054:JFC983056 IVG983054:IVG983056 ILK983054:ILK983056 IBO983054:IBO983056 HRS983054:HRS983056 HHW983054:HHW983056 GYA983054:GYA983056 GOE983054:GOE983056 GEI983054:GEI983056 FUM983054:FUM983056 FKQ983054:FKQ983056 FAU983054:FAU983056 EQY983054:EQY983056 EHC983054:EHC983056 DXG983054:DXG983056 DNK983054:DNK983056 DDO983054:DDO983056 CTS983054:CTS983056 CJW983054:CJW983056 CAA983054:CAA983056 BQE983054:BQE983056 BGI983054:BGI983056 AWM983054:AWM983056 AMQ983054:AMQ983056 ACU983054:ACU983056 SY983054:SY983056 JC983054:JC983056 WVO917518:WVO917520 WLS917518:WLS917520 WBW917518:WBW917520 VSA917518:VSA917520 VIE917518:VIE917520 UYI917518:UYI917520 UOM917518:UOM917520 UEQ917518:UEQ917520 TUU917518:TUU917520 TKY917518:TKY917520 TBC917518:TBC917520 SRG917518:SRG917520 SHK917518:SHK917520 RXO917518:RXO917520 RNS917518:RNS917520 RDW917518:RDW917520 QUA917518:QUA917520 QKE917518:QKE917520 QAI917518:QAI917520 PQM917518:PQM917520 PGQ917518:PGQ917520 OWU917518:OWU917520 OMY917518:OMY917520 ODC917518:ODC917520 NTG917518:NTG917520 NJK917518:NJK917520 MZO917518:MZO917520 MPS917518:MPS917520 MFW917518:MFW917520 LWA917518:LWA917520 LME917518:LME917520 LCI917518:LCI917520 KSM917518:KSM917520 KIQ917518:KIQ917520 JYU917518:JYU917520 JOY917518:JOY917520 JFC917518:JFC917520 IVG917518:IVG917520 ILK917518:ILK917520 IBO917518:IBO917520 HRS917518:HRS917520 HHW917518:HHW917520 GYA917518:GYA917520 GOE917518:GOE917520 GEI917518:GEI917520 FUM917518:FUM917520 FKQ917518:FKQ917520 FAU917518:FAU917520 EQY917518:EQY917520 EHC917518:EHC917520 DXG917518:DXG917520 DNK917518:DNK917520 DDO917518:DDO917520 CTS917518:CTS917520 CJW917518:CJW917520 CAA917518:CAA917520 BQE917518:BQE917520 BGI917518:BGI917520 AWM917518:AWM917520 AMQ917518:AMQ917520 ACU917518:ACU917520 SY917518:SY917520 JC917518:JC917520 WVO851982:WVO851984 WLS851982:WLS851984 WBW851982:WBW851984 VSA851982:VSA851984 VIE851982:VIE851984 UYI851982:UYI851984 UOM851982:UOM851984 UEQ851982:UEQ851984 TUU851982:TUU851984 TKY851982:TKY851984 TBC851982:TBC851984 SRG851982:SRG851984 SHK851982:SHK851984 RXO851982:RXO851984 RNS851982:RNS851984 RDW851982:RDW851984 QUA851982:QUA851984 QKE851982:QKE851984 QAI851982:QAI851984 PQM851982:PQM851984 PGQ851982:PGQ851984 OWU851982:OWU851984 OMY851982:OMY851984 ODC851982:ODC851984 NTG851982:NTG851984 NJK851982:NJK851984 MZO851982:MZO851984 MPS851982:MPS851984 MFW851982:MFW851984 LWA851982:LWA851984 LME851982:LME851984 LCI851982:LCI851984 KSM851982:KSM851984 KIQ851982:KIQ851984 JYU851982:JYU851984 JOY851982:JOY851984 JFC851982:JFC851984 IVG851982:IVG851984 ILK851982:ILK851984 IBO851982:IBO851984 HRS851982:HRS851984 HHW851982:HHW851984 GYA851982:GYA851984 GOE851982:GOE851984 GEI851982:GEI851984 FUM851982:FUM851984 FKQ851982:FKQ851984 FAU851982:FAU851984 EQY851982:EQY851984 EHC851982:EHC851984 DXG851982:DXG851984 DNK851982:DNK851984 DDO851982:DDO851984 CTS851982:CTS851984 CJW851982:CJW851984 CAA851982:CAA851984 BQE851982:BQE851984 BGI851982:BGI851984 AWM851982:AWM851984 AMQ851982:AMQ851984 ACU851982:ACU851984 SY851982:SY851984 JC851982:JC851984 WVO786446:WVO786448 WLS786446:WLS786448 WBW786446:WBW786448 VSA786446:VSA786448 VIE786446:VIE786448 UYI786446:UYI786448 UOM786446:UOM786448 UEQ786446:UEQ786448 TUU786446:TUU786448 TKY786446:TKY786448 TBC786446:TBC786448 SRG786446:SRG786448 SHK786446:SHK786448 RXO786446:RXO786448 RNS786446:RNS786448 RDW786446:RDW786448 QUA786446:QUA786448 QKE786446:QKE786448 QAI786446:QAI786448 PQM786446:PQM786448 PGQ786446:PGQ786448 OWU786446:OWU786448 OMY786446:OMY786448 ODC786446:ODC786448 NTG786446:NTG786448 NJK786446:NJK786448 MZO786446:MZO786448 MPS786446:MPS786448 MFW786446:MFW786448 LWA786446:LWA786448 LME786446:LME786448 LCI786446:LCI786448 KSM786446:KSM786448 KIQ786446:KIQ786448 JYU786446:JYU786448 JOY786446:JOY786448 JFC786446:JFC786448 IVG786446:IVG786448 ILK786446:ILK786448 IBO786446:IBO786448 HRS786446:HRS786448 HHW786446:HHW786448 GYA786446:GYA786448 GOE786446:GOE786448 GEI786446:GEI786448 FUM786446:FUM786448 FKQ786446:FKQ786448 FAU786446:FAU786448 EQY786446:EQY786448 EHC786446:EHC786448 DXG786446:DXG786448 DNK786446:DNK786448 DDO786446:DDO786448 CTS786446:CTS786448 CJW786446:CJW786448 CAA786446:CAA786448 BQE786446:BQE786448 BGI786446:BGI786448 AWM786446:AWM786448 AMQ786446:AMQ786448 ACU786446:ACU786448 SY786446:SY786448 JC786446:JC786448 WVO720910:WVO720912 WLS720910:WLS720912 WBW720910:WBW720912 VSA720910:VSA720912 VIE720910:VIE720912 UYI720910:UYI720912 UOM720910:UOM720912 UEQ720910:UEQ720912 TUU720910:TUU720912 TKY720910:TKY720912 TBC720910:TBC720912 SRG720910:SRG720912 SHK720910:SHK720912 RXO720910:RXO720912 RNS720910:RNS720912 RDW720910:RDW720912 QUA720910:QUA720912 QKE720910:QKE720912 QAI720910:QAI720912 PQM720910:PQM720912 PGQ720910:PGQ720912 OWU720910:OWU720912 OMY720910:OMY720912 ODC720910:ODC720912 NTG720910:NTG720912 NJK720910:NJK720912 MZO720910:MZO720912 MPS720910:MPS720912 MFW720910:MFW720912 LWA720910:LWA720912 LME720910:LME720912 LCI720910:LCI720912 KSM720910:KSM720912 KIQ720910:KIQ720912 JYU720910:JYU720912 JOY720910:JOY720912 JFC720910:JFC720912 IVG720910:IVG720912 ILK720910:ILK720912 IBO720910:IBO720912 HRS720910:HRS720912 HHW720910:HHW720912 GYA720910:GYA720912 GOE720910:GOE720912 GEI720910:GEI720912 FUM720910:FUM720912 FKQ720910:FKQ720912 FAU720910:FAU720912 EQY720910:EQY720912 EHC720910:EHC720912 DXG720910:DXG720912 DNK720910:DNK720912 DDO720910:DDO720912 CTS720910:CTS720912 CJW720910:CJW720912 CAA720910:CAA720912 BQE720910:BQE720912 BGI720910:BGI720912 AWM720910:AWM720912 AMQ720910:AMQ720912 ACU720910:ACU720912 SY720910:SY720912 JC720910:JC720912 WVO655374:WVO655376 WLS655374:WLS655376 WBW655374:WBW655376 VSA655374:VSA655376 VIE655374:VIE655376 UYI655374:UYI655376 UOM655374:UOM655376 UEQ655374:UEQ655376 TUU655374:TUU655376 TKY655374:TKY655376 TBC655374:TBC655376 SRG655374:SRG655376 SHK655374:SHK655376 RXO655374:RXO655376 RNS655374:RNS655376 RDW655374:RDW655376 QUA655374:QUA655376 QKE655374:QKE655376 QAI655374:QAI655376 PQM655374:PQM655376 PGQ655374:PGQ655376 OWU655374:OWU655376 OMY655374:OMY655376 ODC655374:ODC655376 NTG655374:NTG655376 NJK655374:NJK655376 MZO655374:MZO655376 MPS655374:MPS655376 MFW655374:MFW655376 LWA655374:LWA655376 LME655374:LME655376 LCI655374:LCI655376 KSM655374:KSM655376 KIQ655374:KIQ655376 JYU655374:JYU655376 JOY655374:JOY655376 JFC655374:JFC655376 IVG655374:IVG655376 ILK655374:ILK655376 IBO655374:IBO655376 HRS655374:HRS655376 HHW655374:HHW655376 GYA655374:GYA655376 GOE655374:GOE655376 GEI655374:GEI655376 FUM655374:FUM655376 FKQ655374:FKQ655376 FAU655374:FAU655376 EQY655374:EQY655376 EHC655374:EHC655376 DXG655374:DXG655376 DNK655374:DNK655376 DDO655374:DDO655376 CTS655374:CTS655376 CJW655374:CJW655376 CAA655374:CAA655376 BQE655374:BQE655376 BGI655374:BGI655376 AWM655374:AWM655376 AMQ655374:AMQ655376 ACU655374:ACU655376 SY655374:SY655376 JC655374:JC655376 WVO589838:WVO589840 WLS589838:WLS589840 WBW589838:WBW589840 VSA589838:VSA589840 VIE589838:VIE589840 UYI589838:UYI589840 UOM589838:UOM589840 UEQ589838:UEQ589840 TUU589838:TUU589840 TKY589838:TKY589840 TBC589838:TBC589840 SRG589838:SRG589840 SHK589838:SHK589840 RXO589838:RXO589840 RNS589838:RNS589840 RDW589838:RDW589840 QUA589838:QUA589840 QKE589838:QKE589840 QAI589838:QAI589840 PQM589838:PQM589840 PGQ589838:PGQ589840 OWU589838:OWU589840 OMY589838:OMY589840 ODC589838:ODC589840 NTG589838:NTG589840 NJK589838:NJK589840 MZO589838:MZO589840 MPS589838:MPS589840 MFW589838:MFW589840 LWA589838:LWA589840 LME589838:LME589840 LCI589838:LCI589840 KSM589838:KSM589840 KIQ589838:KIQ589840 JYU589838:JYU589840 JOY589838:JOY589840 JFC589838:JFC589840 IVG589838:IVG589840 ILK589838:ILK589840 IBO589838:IBO589840 HRS589838:HRS589840 HHW589838:HHW589840 GYA589838:GYA589840 GOE589838:GOE589840 GEI589838:GEI589840 FUM589838:FUM589840 FKQ589838:FKQ589840 FAU589838:FAU589840 EQY589838:EQY589840 EHC589838:EHC589840 DXG589838:DXG589840 DNK589838:DNK589840 DDO589838:DDO589840 CTS589838:CTS589840 CJW589838:CJW589840 CAA589838:CAA589840 BQE589838:BQE589840 BGI589838:BGI589840 AWM589838:AWM589840 AMQ589838:AMQ589840 ACU589838:ACU589840 SY589838:SY589840 JC589838:JC589840 WVO524302:WVO524304 WLS524302:WLS524304 WBW524302:WBW524304 VSA524302:VSA524304 VIE524302:VIE524304 UYI524302:UYI524304 UOM524302:UOM524304 UEQ524302:UEQ524304 TUU524302:TUU524304 TKY524302:TKY524304 TBC524302:TBC524304 SRG524302:SRG524304 SHK524302:SHK524304 RXO524302:RXO524304 RNS524302:RNS524304 RDW524302:RDW524304 QUA524302:QUA524304 QKE524302:QKE524304 QAI524302:QAI524304 PQM524302:PQM524304 PGQ524302:PGQ524304 OWU524302:OWU524304 OMY524302:OMY524304 ODC524302:ODC524304 NTG524302:NTG524304 NJK524302:NJK524304 MZO524302:MZO524304 MPS524302:MPS524304 MFW524302:MFW524304 LWA524302:LWA524304 LME524302:LME524304 LCI524302:LCI524304 KSM524302:KSM524304 KIQ524302:KIQ524304 JYU524302:JYU524304 JOY524302:JOY524304 JFC524302:JFC524304 IVG524302:IVG524304 ILK524302:ILK524304 IBO524302:IBO524304 HRS524302:HRS524304 HHW524302:HHW524304 GYA524302:GYA524304 GOE524302:GOE524304 GEI524302:GEI524304 FUM524302:FUM524304 FKQ524302:FKQ524304 FAU524302:FAU524304 EQY524302:EQY524304 EHC524302:EHC524304 DXG524302:DXG524304 DNK524302:DNK524304 DDO524302:DDO524304 CTS524302:CTS524304 CJW524302:CJW524304 CAA524302:CAA524304 BQE524302:BQE524304 BGI524302:BGI524304 AWM524302:AWM524304 AMQ524302:AMQ524304 ACU524302:ACU524304 SY524302:SY524304 JC524302:JC524304 WVO458766:WVO458768 WLS458766:WLS458768 WBW458766:WBW458768 VSA458766:VSA458768 VIE458766:VIE458768 UYI458766:UYI458768 UOM458766:UOM458768 UEQ458766:UEQ458768 TUU458766:TUU458768 TKY458766:TKY458768 TBC458766:TBC458768 SRG458766:SRG458768 SHK458766:SHK458768 RXO458766:RXO458768 RNS458766:RNS458768 RDW458766:RDW458768 QUA458766:QUA458768 QKE458766:QKE458768 QAI458766:QAI458768 PQM458766:PQM458768 PGQ458766:PGQ458768 OWU458766:OWU458768 OMY458766:OMY458768 ODC458766:ODC458768 NTG458766:NTG458768 NJK458766:NJK458768 MZO458766:MZO458768 MPS458766:MPS458768 MFW458766:MFW458768 LWA458766:LWA458768 LME458766:LME458768 LCI458766:LCI458768 KSM458766:KSM458768 KIQ458766:KIQ458768 JYU458766:JYU458768 JOY458766:JOY458768 JFC458766:JFC458768 IVG458766:IVG458768 ILK458766:ILK458768 IBO458766:IBO458768 HRS458766:HRS458768 HHW458766:HHW458768 GYA458766:GYA458768 GOE458766:GOE458768 GEI458766:GEI458768 FUM458766:FUM458768 FKQ458766:FKQ458768 FAU458766:FAU458768 EQY458766:EQY458768 EHC458766:EHC458768 DXG458766:DXG458768 DNK458766:DNK458768 DDO458766:DDO458768 CTS458766:CTS458768 CJW458766:CJW458768 CAA458766:CAA458768 BQE458766:BQE458768 BGI458766:BGI458768 AWM458766:AWM458768 AMQ458766:AMQ458768 ACU458766:ACU458768 SY458766:SY458768 JC458766:JC458768 WVO393230:WVO393232 WLS393230:WLS393232 WBW393230:WBW393232 VSA393230:VSA393232 VIE393230:VIE393232 UYI393230:UYI393232 UOM393230:UOM393232 UEQ393230:UEQ393232 TUU393230:TUU393232 TKY393230:TKY393232 TBC393230:TBC393232 SRG393230:SRG393232 SHK393230:SHK393232 RXO393230:RXO393232 RNS393230:RNS393232 RDW393230:RDW393232 QUA393230:QUA393232 QKE393230:QKE393232 QAI393230:QAI393232 PQM393230:PQM393232 PGQ393230:PGQ393232 OWU393230:OWU393232 OMY393230:OMY393232 ODC393230:ODC393232 NTG393230:NTG393232 NJK393230:NJK393232 MZO393230:MZO393232 MPS393230:MPS393232 MFW393230:MFW393232 LWA393230:LWA393232 LME393230:LME393232 LCI393230:LCI393232 KSM393230:KSM393232 KIQ393230:KIQ393232 JYU393230:JYU393232 JOY393230:JOY393232 JFC393230:JFC393232 IVG393230:IVG393232 ILK393230:ILK393232 IBO393230:IBO393232 HRS393230:HRS393232 HHW393230:HHW393232 GYA393230:GYA393232 GOE393230:GOE393232 GEI393230:GEI393232 FUM393230:FUM393232 FKQ393230:FKQ393232 FAU393230:FAU393232 EQY393230:EQY393232 EHC393230:EHC393232 DXG393230:DXG393232 DNK393230:DNK393232 DDO393230:DDO393232 CTS393230:CTS393232 CJW393230:CJW393232 CAA393230:CAA393232 BQE393230:BQE393232 BGI393230:BGI393232 AWM393230:AWM393232 AMQ393230:AMQ393232 ACU393230:ACU393232 SY393230:SY393232 JC393230:JC393232 WVO327694:WVO327696 WLS327694:WLS327696 WBW327694:WBW327696 VSA327694:VSA327696 VIE327694:VIE327696 UYI327694:UYI327696 UOM327694:UOM327696 UEQ327694:UEQ327696 TUU327694:TUU327696 TKY327694:TKY327696 TBC327694:TBC327696 SRG327694:SRG327696 SHK327694:SHK327696 RXO327694:RXO327696 RNS327694:RNS327696 RDW327694:RDW327696 QUA327694:QUA327696 QKE327694:QKE327696 QAI327694:QAI327696 PQM327694:PQM327696 PGQ327694:PGQ327696 OWU327694:OWU327696 OMY327694:OMY327696 ODC327694:ODC327696 NTG327694:NTG327696 NJK327694:NJK327696 MZO327694:MZO327696 MPS327694:MPS327696 MFW327694:MFW327696 LWA327694:LWA327696 LME327694:LME327696 LCI327694:LCI327696 KSM327694:KSM327696 KIQ327694:KIQ327696 JYU327694:JYU327696 JOY327694:JOY327696 JFC327694:JFC327696 IVG327694:IVG327696 ILK327694:ILK327696 IBO327694:IBO327696 HRS327694:HRS327696 HHW327694:HHW327696 GYA327694:GYA327696 GOE327694:GOE327696 GEI327694:GEI327696 FUM327694:FUM327696 FKQ327694:FKQ327696 FAU327694:FAU327696 EQY327694:EQY327696 EHC327694:EHC327696 DXG327694:DXG327696 DNK327694:DNK327696 DDO327694:DDO327696 CTS327694:CTS327696 CJW327694:CJW327696 CAA327694:CAA327696 BQE327694:BQE327696 BGI327694:BGI327696 AWM327694:AWM327696 AMQ327694:AMQ327696 ACU327694:ACU327696 SY327694:SY327696 JC327694:JC327696 WVO262158:WVO262160 WLS262158:WLS262160 WBW262158:WBW262160 VSA262158:VSA262160 VIE262158:VIE262160 UYI262158:UYI262160 UOM262158:UOM262160 UEQ262158:UEQ262160 TUU262158:TUU262160 TKY262158:TKY262160 TBC262158:TBC262160 SRG262158:SRG262160 SHK262158:SHK262160 RXO262158:RXO262160 RNS262158:RNS262160 RDW262158:RDW262160 QUA262158:QUA262160 QKE262158:QKE262160 QAI262158:QAI262160 PQM262158:PQM262160 PGQ262158:PGQ262160 OWU262158:OWU262160 OMY262158:OMY262160 ODC262158:ODC262160 NTG262158:NTG262160 NJK262158:NJK262160 MZO262158:MZO262160 MPS262158:MPS262160 MFW262158:MFW262160 LWA262158:LWA262160 LME262158:LME262160 LCI262158:LCI262160 KSM262158:KSM262160 KIQ262158:KIQ262160 JYU262158:JYU262160 JOY262158:JOY262160 JFC262158:JFC262160 IVG262158:IVG262160 ILK262158:ILK262160 IBO262158:IBO262160 HRS262158:HRS262160 HHW262158:HHW262160 GYA262158:GYA262160 GOE262158:GOE262160 GEI262158:GEI262160 FUM262158:FUM262160 FKQ262158:FKQ262160 FAU262158:FAU262160 EQY262158:EQY262160 EHC262158:EHC262160 DXG262158:DXG262160 DNK262158:DNK262160 DDO262158:DDO262160 CTS262158:CTS262160 CJW262158:CJW262160 CAA262158:CAA262160 BQE262158:BQE262160 BGI262158:BGI262160 AWM262158:AWM262160 AMQ262158:AMQ262160 ACU262158:ACU262160 SY262158:SY262160 JC262158:JC262160 WVO196622:WVO196624 WLS196622:WLS196624 WBW196622:WBW196624 VSA196622:VSA196624 VIE196622:VIE196624 UYI196622:UYI196624 UOM196622:UOM196624 UEQ196622:UEQ196624 TUU196622:TUU196624 TKY196622:TKY196624 TBC196622:TBC196624 SRG196622:SRG196624 SHK196622:SHK196624 RXO196622:RXO196624 RNS196622:RNS196624 RDW196622:RDW196624 QUA196622:QUA196624 QKE196622:QKE196624 QAI196622:QAI196624 PQM196622:PQM196624 PGQ196622:PGQ196624 OWU196622:OWU196624 OMY196622:OMY196624 ODC196622:ODC196624 NTG196622:NTG196624 NJK196622:NJK196624 MZO196622:MZO196624 MPS196622:MPS196624 MFW196622:MFW196624 LWA196622:LWA196624 LME196622:LME196624 LCI196622:LCI196624 KSM196622:KSM196624 KIQ196622:KIQ196624 JYU196622:JYU196624 JOY196622:JOY196624 JFC196622:JFC196624 IVG196622:IVG196624 ILK196622:ILK196624 IBO196622:IBO196624 HRS196622:HRS196624 HHW196622:HHW196624 GYA196622:GYA196624 GOE196622:GOE196624 GEI196622:GEI196624 FUM196622:FUM196624 FKQ196622:FKQ196624 FAU196622:FAU196624 EQY196622:EQY196624 EHC196622:EHC196624 DXG196622:DXG196624 DNK196622:DNK196624 DDO196622:DDO196624 CTS196622:CTS196624 CJW196622:CJW196624 CAA196622:CAA196624 BQE196622:BQE196624 BGI196622:BGI196624 AWM196622:AWM196624 AMQ196622:AMQ196624 ACU196622:ACU196624 SY196622:SY196624 JC196622:JC196624 WVO131086:WVO131088 WLS131086:WLS131088 WBW131086:WBW131088 VSA131086:VSA131088 VIE131086:VIE131088 UYI131086:UYI131088 UOM131086:UOM131088 UEQ131086:UEQ131088 TUU131086:TUU131088 TKY131086:TKY131088 TBC131086:TBC131088 SRG131086:SRG131088 SHK131086:SHK131088 RXO131086:RXO131088 RNS131086:RNS131088 RDW131086:RDW131088 QUA131086:QUA131088 QKE131086:QKE131088 QAI131086:QAI131088 PQM131086:PQM131088 PGQ131086:PGQ131088 OWU131086:OWU131088 OMY131086:OMY131088 ODC131086:ODC131088 NTG131086:NTG131088 NJK131086:NJK131088 MZO131086:MZO131088 MPS131086:MPS131088 MFW131086:MFW131088 LWA131086:LWA131088 LME131086:LME131088 LCI131086:LCI131088 KSM131086:KSM131088 KIQ131086:KIQ131088 JYU131086:JYU131088 JOY131086:JOY131088 JFC131086:JFC131088 IVG131086:IVG131088 ILK131086:ILK131088 IBO131086:IBO131088 HRS131086:HRS131088 HHW131086:HHW131088 GYA131086:GYA131088 GOE131086:GOE131088 GEI131086:GEI131088 FUM131086:FUM131088 FKQ131086:FKQ131088 FAU131086:FAU131088 EQY131086:EQY131088 EHC131086:EHC131088 DXG131086:DXG131088 DNK131086:DNK131088 DDO131086:DDO131088 CTS131086:CTS131088 CJW131086:CJW131088 CAA131086:CAA131088 BQE131086:BQE131088 BGI131086:BGI131088 AWM131086:AWM131088 AMQ131086:AMQ131088 ACU131086:ACU131088 SY131086:SY131088 JC131086:JC131088 WVO65550:WVO65552 WLS65550:WLS65552 WBW65550:WBW65552 VSA65550:VSA65552 VIE65550:VIE65552 UYI65550:UYI65552 UOM65550:UOM65552 UEQ65550:UEQ65552 TUU65550:TUU65552 TKY65550:TKY65552 TBC65550:TBC65552 SRG65550:SRG65552 SHK65550:SHK65552 RXO65550:RXO65552 RNS65550:RNS65552 RDW65550:RDW65552 QUA65550:QUA65552 QKE65550:QKE65552 QAI65550:QAI65552 PQM65550:PQM65552 PGQ65550:PGQ65552 OWU65550:OWU65552 OMY65550:OMY65552 ODC65550:ODC65552 NTG65550:NTG65552 NJK65550:NJK65552 MZO65550:MZO65552 MPS65550:MPS65552 MFW65550:MFW65552 LWA65550:LWA65552 LME65550:LME65552 LCI65550:LCI65552 KSM65550:KSM65552 KIQ65550:KIQ65552 JYU65550:JYU65552 JOY65550:JOY65552 JFC65550:JFC65552 IVG65550:IVG65552 ILK65550:ILK65552 IBO65550:IBO65552 HRS65550:HRS65552 HHW65550:HHW65552 GYA65550:GYA65552 GOE65550:GOE65552 GEI65550:GEI65552 FUM65550:FUM65552 FKQ65550:FKQ65552 FAU65550:FAU65552 EQY65550:EQY65552 EHC65550:EHC65552 DXG65550:DXG65552 DNK65550:DNK65552 DDO65550:DDO65552 CTS65550:CTS65552 CJW65550:CJW65552 CAA65550:CAA65552 BQE65550:BQE65552 BGI65550:BGI65552 AWM65550:AWM65552 AMQ65550:AMQ65552 ACU65550:ACU65552 SY65550:SY65552 JC65550:JC65552 WVO16:WVO18 WLS16:WLS18 WBW16:WBW18 VSA16:VSA18 VIE16:VIE18 UYI16:UYI18 UOM16:UOM18 UEQ16:UEQ18 TUU16:TUU18 TKY16:TKY18 TBC16:TBC18 SRG16:SRG18 SHK16:SHK18 RXO16:RXO18 RNS16:RNS18 RDW16:RDW18 QUA16:QUA18 QKE16:QKE18 QAI16:QAI18 PQM16:PQM18 PGQ16:PGQ18 OWU16:OWU18 OMY16:OMY18 ODC16:ODC18 NTG16:NTG18 NJK16:NJK18 MZO16:MZO18 MPS16:MPS18 MFW16:MFW18 LWA16:LWA18 LME16:LME18 LCI16:LCI18 KSM16:KSM18 KIQ16:KIQ18 JYU16:JYU18 JOY16:JOY18 JFC16:JFC18 IVG16:IVG18 ILK16:ILK18 IBO16:IBO18 HRS16:HRS18 HHW16:HHW18 GYA16:GYA18 GOE16:GOE18 GEI16:GEI18 FUM16:FUM18 FKQ16:FKQ18 FAU16:FAU18 EQY16:EQY18 EHC16:EHC18 DXG16:DXG18 DNK16:DNK18 DDO16:DDO18 CTS16:CTS18 CJW16:CJW18 CAA16:CAA18 BQE16:BQE18 BGI16:BGI18 AWM16:AWM18 AMQ16:AMQ18 ACU16:ACU18 SY16:SY18">
      <formula1>$A$56:$A$57</formula1>
    </dataValidation>
    <dataValidation type="list" allowBlank="1" showInputMessage="1" showErrorMessage="1" sqref="JD16:JD18 D983054:D983056 D917518:D917520 D851982:D851984 D786446:D786448 D720910:D720912 D655374:D655376 D589838:D589840 D524302:D524304 D458766:D458768 D393230:D393232 D327694:D327696 D262158:D262160 D196622:D196624 D131086:D131088 D65550:D65552 D16:D18 WVP983054:WVP983056 WLT983054:WLT983056 WBX983054:WBX983056 VSB983054:VSB983056 VIF983054:VIF983056 UYJ983054:UYJ983056 UON983054:UON983056 UER983054:UER983056 TUV983054:TUV983056 TKZ983054:TKZ983056 TBD983054:TBD983056 SRH983054:SRH983056 SHL983054:SHL983056 RXP983054:RXP983056 RNT983054:RNT983056 RDX983054:RDX983056 QUB983054:QUB983056 QKF983054:QKF983056 QAJ983054:QAJ983056 PQN983054:PQN983056 PGR983054:PGR983056 OWV983054:OWV983056 OMZ983054:OMZ983056 ODD983054:ODD983056 NTH983054:NTH983056 NJL983054:NJL983056 MZP983054:MZP983056 MPT983054:MPT983056 MFX983054:MFX983056 LWB983054:LWB983056 LMF983054:LMF983056 LCJ983054:LCJ983056 KSN983054:KSN983056 KIR983054:KIR983056 JYV983054:JYV983056 JOZ983054:JOZ983056 JFD983054:JFD983056 IVH983054:IVH983056 ILL983054:ILL983056 IBP983054:IBP983056 HRT983054:HRT983056 HHX983054:HHX983056 GYB983054:GYB983056 GOF983054:GOF983056 GEJ983054:GEJ983056 FUN983054:FUN983056 FKR983054:FKR983056 FAV983054:FAV983056 EQZ983054:EQZ983056 EHD983054:EHD983056 DXH983054:DXH983056 DNL983054:DNL983056 DDP983054:DDP983056 CTT983054:CTT983056 CJX983054:CJX983056 CAB983054:CAB983056 BQF983054:BQF983056 BGJ983054:BGJ983056 AWN983054:AWN983056 AMR983054:AMR983056 ACV983054:ACV983056 SZ983054:SZ983056 JD983054:JD983056 WVP917518:WVP917520 WLT917518:WLT917520 WBX917518:WBX917520 VSB917518:VSB917520 VIF917518:VIF917520 UYJ917518:UYJ917520 UON917518:UON917520 UER917518:UER917520 TUV917518:TUV917520 TKZ917518:TKZ917520 TBD917518:TBD917520 SRH917518:SRH917520 SHL917518:SHL917520 RXP917518:RXP917520 RNT917518:RNT917520 RDX917518:RDX917520 QUB917518:QUB917520 QKF917518:QKF917520 QAJ917518:QAJ917520 PQN917518:PQN917520 PGR917518:PGR917520 OWV917518:OWV917520 OMZ917518:OMZ917520 ODD917518:ODD917520 NTH917518:NTH917520 NJL917518:NJL917520 MZP917518:MZP917520 MPT917518:MPT917520 MFX917518:MFX917520 LWB917518:LWB917520 LMF917518:LMF917520 LCJ917518:LCJ917520 KSN917518:KSN917520 KIR917518:KIR917520 JYV917518:JYV917520 JOZ917518:JOZ917520 JFD917518:JFD917520 IVH917518:IVH917520 ILL917518:ILL917520 IBP917518:IBP917520 HRT917518:HRT917520 HHX917518:HHX917520 GYB917518:GYB917520 GOF917518:GOF917520 GEJ917518:GEJ917520 FUN917518:FUN917520 FKR917518:FKR917520 FAV917518:FAV917520 EQZ917518:EQZ917520 EHD917518:EHD917520 DXH917518:DXH917520 DNL917518:DNL917520 DDP917518:DDP917520 CTT917518:CTT917520 CJX917518:CJX917520 CAB917518:CAB917520 BQF917518:BQF917520 BGJ917518:BGJ917520 AWN917518:AWN917520 AMR917518:AMR917520 ACV917518:ACV917520 SZ917518:SZ917520 JD917518:JD917520 WVP851982:WVP851984 WLT851982:WLT851984 WBX851982:WBX851984 VSB851982:VSB851984 VIF851982:VIF851984 UYJ851982:UYJ851984 UON851982:UON851984 UER851982:UER851984 TUV851982:TUV851984 TKZ851982:TKZ851984 TBD851982:TBD851984 SRH851982:SRH851984 SHL851982:SHL851984 RXP851982:RXP851984 RNT851982:RNT851984 RDX851982:RDX851984 QUB851982:QUB851984 QKF851982:QKF851984 QAJ851982:QAJ851984 PQN851982:PQN851984 PGR851982:PGR851984 OWV851982:OWV851984 OMZ851982:OMZ851984 ODD851982:ODD851984 NTH851982:NTH851984 NJL851982:NJL851984 MZP851982:MZP851984 MPT851982:MPT851984 MFX851982:MFX851984 LWB851982:LWB851984 LMF851982:LMF851984 LCJ851982:LCJ851984 KSN851982:KSN851984 KIR851982:KIR851984 JYV851982:JYV851984 JOZ851982:JOZ851984 JFD851982:JFD851984 IVH851982:IVH851984 ILL851982:ILL851984 IBP851982:IBP851984 HRT851982:HRT851984 HHX851982:HHX851984 GYB851982:GYB851984 GOF851982:GOF851984 GEJ851982:GEJ851984 FUN851982:FUN851984 FKR851982:FKR851984 FAV851982:FAV851984 EQZ851982:EQZ851984 EHD851982:EHD851984 DXH851982:DXH851984 DNL851982:DNL851984 DDP851982:DDP851984 CTT851982:CTT851984 CJX851982:CJX851984 CAB851982:CAB851984 BQF851982:BQF851984 BGJ851982:BGJ851984 AWN851982:AWN851984 AMR851982:AMR851984 ACV851982:ACV851984 SZ851982:SZ851984 JD851982:JD851984 WVP786446:WVP786448 WLT786446:WLT786448 WBX786446:WBX786448 VSB786446:VSB786448 VIF786446:VIF786448 UYJ786446:UYJ786448 UON786446:UON786448 UER786446:UER786448 TUV786446:TUV786448 TKZ786446:TKZ786448 TBD786446:TBD786448 SRH786446:SRH786448 SHL786446:SHL786448 RXP786446:RXP786448 RNT786446:RNT786448 RDX786446:RDX786448 QUB786446:QUB786448 QKF786446:QKF786448 QAJ786446:QAJ786448 PQN786446:PQN786448 PGR786446:PGR786448 OWV786446:OWV786448 OMZ786446:OMZ786448 ODD786446:ODD786448 NTH786446:NTH786448 NJL786446:NJL786448 MZP786446:MZP786448 MPT786446:MPT786448 MFX786446:MFX786448 LWB786446:LWB786448 LMF786446:LMF786448 LCJ786446:LCJ786448 KSN786446:KSN786448 KIR786446:KIR786448 JYV786446:JYV786448 JOZ786446:JOZ786448 JFD786446:JFD786448 IVH786446:IVH786448 ILL786446:ILL786448 IBP786446:IBP786448 HRT786446:HRT786448 HHX786446:HHX786448 GYB786446:GYB786448 GOF786446:GOF786448 GEJ786446:GEJ786448 FUN786446:FUN786448 FKR786446:FKR786448 FAV786446:FAV786448 EQZ786446:EQZ786448 EHD786446:EHD786448 DXH786446:DXH786448 DNL786446:DNL786448 DDP786446:DDP786448 CTT786446:CTT786448 CJX786446:CJX786448 CAB786446:CAB786448 BQF786446:BQF786448 BGJ786446:BGJ786448 AWN786446:AWN786448 AMR786446:AMR786448 ACV786446:ACV786448 SZ786446:SZ786448 JD786446:JD786448 WVP720910:WVP720912 WLT720910:WLT720912 WBX720910:WBX720912 VSB720910:VSB720912 VIF720910:VIF720912 UYJ720910:UYJ720912 UON720910:UON720912 UER720910:UER720912 TUV720910:TUV720912 TKZ720910:TKZ720912 TBD720910:TBD720912 SRH720910:SRH720912 SHL720910:SHL720912 RXP720910:RXP720912 RNT720910:RNT720912 RDX720910:RDX720912 QUB720910:QUB720912 QKF720910:QKF720912 QAJ720910:QAJ720912 PQN720910:PQN720912 PGR720910:PGR720912 OWV720910:OWV720912 OMZ720910:OMZ720912 ODD720910:ODD720912 NTH720910:NTH720912 NJL720910:NJL720912 MZP720910:MZP720912 MPT720910:MPT720912 MFX720910:MFX720912 LWB720910:LWB720912 LMF720910:LMF720912 LCJ720910:LCJ720912 KSN720910:KSN720912 KIR720910:KIR720912 JYV720910:JYV720912 JOZ720910:JOZ720912 JFD720910:JFD720912 IVH720910:IVH720912 ILL720910:ILL720912 IBP720910:IBP720912 HRT720910:HRT720912 HHX720910:HHX720912 GYB720910:GYB720912 GOF720910:GOF720912 GEJ720910:GEJ720912 FUN720910:FUN720912 FKR720910:FKR720912 FAV720910:FAV720912 EQZ720910:EQZ720912 EHD720910:EHD720912 DXH720910:DXH720912 DNL720910:DNL720912 DDP720910:DDP720912 CTT720910:CTT720912 CJX720910:CJX720912 CAB720910:CAB720912 BQF720910:BQF720912 BGJ720910:BGJ720912 AWN720910:AWN720912 AMR720910:AMR720912 ACV720910:ACV720912 SZ720910:SZ720912 JD720910:JD720912 WVP655374:WVP655376 WLT655374:WLT655376 WBX655374:WBX655376 VSB655374:VSB655376 VIF655374:VIF655376 UYJ655374:UYJ655376 UON655374:UON655376 UER655374:UER655376 TUV655374:TUV655376 TKZ655374:TKZ655376 TBD655374:TBD655376 SRH655374:SRH655376 SHL655374:SHL655376 RXP655374:RXP655376 RNT655374:RNT655376 RDX655374:RDX655376 QUB655374:QUB655376 QKF655374:QKF655376 QAJ655374:QAJ655376 PQN655374:PQN655376 PGR655374:PGR655376 OWV655374:OWV655376 OMZ655374:OMZ655376 ODD655374:ODD655376 NTH655374:NTH655376 NJL655374:NJL655376 MZP655374:MZP655376 MPT655374:MPT655376 MFX655374:MFX655376 LWB655374:LWB655376 LMF655374:LMF655376 LCJ655374:LCJ655376 KSN655374:KSN655376 KIR655374:KIR655376 JYV655374:JYV655376 JOZ655374:JOZ655376 JFD655374:JFD655376 IVH655374:IVH655376 ILL655374:ILL655376 IBP655374:IBP655376 HRT655374:HRT655376 HHX655374:HHX655376 GYB655374:GYB655376 GOF655374:GOF655376 GEJ655374:GEJ655376 FUN655374:FUN655376 FKR655374:FKR655376 FAV655374:FAV655376 EQZ655374:EQZ655376 EHD655374:EHD655376 DXH655374:DXH655376 DNL655374:DNL655376 DDP655374:DDP655376 CTT655374:CTT655376 CJX655374:CJX655376 CAB655374:CAB655376 BQF655374:BQF655376 BGJ655374:BGJ655376 AWN655374:AWN655376 AMR655374:AMR655376 ACV655374:ACV655376 SZ655374:SZ655376 JD655374:JD655376 WVP589838:WVP589840 WLT589838:WLT589840 WBX589838:WBX589840 VSB589838:VSB589840 VIF589838:VIF589840 UYJ589838:UYJ589840 UON589838:UON589840 UER589838:UER589840 TUV589838:TUV589840 TKZ589838:TKZ589840 TBD589838:TBD589840 SRH589838:SRH589840 SHL589838:SHL589840 RXP589838:RXP589840 RNT589838:RNT589840 RDX589838:RDX589840 QUB589838:QUB589840 QKF589838:QKF589840 QAJ589838:QAJ589840 PQN589838:PQN589840 PGR589838:PGR589840 OWV589838:OWV589840 OMZ589838:OMZ589840 ODD589838:ODD589840 NTH589838:NTH589840 NJL589838:NJL589840 MZP589838:MZP589840 MPT589838:MPT589840 MFX589838:MFX589840 LWB589838:LWB589840 LMF589838:LMF589840 LCJ589838:LCJ589840 KSN589838:KSN589840 KIR589838:KIR589840 JYV589838:JYV589840 JOZ589838:JOZ589840 JFD589838:JFD589840 IVH589838:IVH589840 ILL589838:ILL589840 IBP589838:IBP589840 HRT589838:HRT589840 HHX589838:HHX589840 GYB589838:GYB589840 GOF589838:GOF589840 GEJ589838:GEJ589840 FUN589838:FUN589840 FKR589838:FKR589840 FAV589838:FAV589840 EQZ589838:EQZ589840 EHD589838:EHD589840 DXH589838:DXH589840 DNL589838:DNL589840 DDP589838:DDP589840 CTT589838:CTT589840 CJX589838:CJX589840 CAB589838:CAB589840 BQF589838:BQF589840 BGJ589838:BGJ589840 AWN589838:AWN589840 AMR589838:AMR589840 ACV589838:ACV589840 SZ589838:SZ589840 JD589838:JD589840 WVP524302:WVP524304 WLT524302:WLT524304 WBX524302:WBX524304 VSB524302:VSB524304 VIF524302:VIF524304 UYJ524302:UYJ524304 UON524302:UON524304 UER524302:UER524304 TUV524302:TUV524304 TKZ524302:TKZ524304 TBD524302:TBD524304 SRH524302:SRH524304 SHL524302:SHL524304 RXP524302:RXP524304 RNT524302:RNT524304 RDX524302:RDX524304 QUB524302:QUB524304 QKF524302:QKF524304 QAJ524302:QAJ524304 PQN524302:PQN524304 PGR524302:PGR524304 OWV524302:OWV524304 OMZ524302:OMZ524304 ODD524302:ODD524304 NTH524302:NTH524304 NJL524302:NJL524304 MZP524302:MZP524304 MPT524302:MPT524304 MFX524302:MFX524304 LWB524302:LWB524304 LMF524302:LMF524304 LCJ524302:LCJ524304 KSN524302:KSN524304 KIR524302:KIR524304 JYV524302:JYV524304 JOZ524302:JOZ524304 JFD524302:JFD524304 IVH524302:IVH524304 ILL524302:ILL524304 IBP524302:IBP524304 HRT524302:HRT524304 HHX524302:HHX524304 GYB524302:GYB524304 GOF524302:GOF524304 GEJ524302:GEJ524304 FUN524302:FUN524304 FKR524302:FKR524304 FAV524302:FAV524304 EQZ524302:EQZ524304 EHD524302:EHD524304 DXH524302:DXH524304 DNL524302:DNL524304 DDP524302:DDP524304 CTT524302:CTT524304 CJX524302:CJX524304 CAB524302:CAB524304 BQF524302:BQF524304 BGJ524302:BGJ524304 AWN524302:AWN524304 AMR524302:AMR524304 ACV524302:ACV524304 SZ524302:SZ524304 JD524302:JD524304 WVP458766:WVP458768 WLT458766:WLT458768 WBX458766:WBX458768 VSB458766:VSB458768 VIF458766:VIF458768 UYJ458766:UYJ458768 UON458766:UON458768 UER458766:UER458768 TUV458766:TUV458768 TKZ458766:TKZ458768 TBD458766:TBD458768 SRH458766:SRH458768 SHL458766:SHL458768 RXP458766:RXP458768 RNT458766:RNT458768 RDX458766:RDX458768 QUB458766:QUB458768 QKF458766:QKF458768 QAJ458766:QAJ458768 PQN458766:PQN458768 PGR458766:PGR458768 OWV458766:OWV458768 OMZ458766:OMZ458768 ODD458766:ODD458768 NTH458766:NTH458768 NJL458766:NJL458768 MZP458766:MZP458768 MPT458766:MPT458768 MFX458766:MFX458768 LWB458766:LWB458768 LMF458766:LMF458768 LCJ458766:LCJ458768 KSN458766:KSN458768 KIR458766:KIR458768 JYV458766:JYV458768 JOZ458766:JOZ458768 JFD458766:JFD458768 IVH458766:IVH458768 ILL458766:ILL458768 IBP458766:IBP458768 HRT458766:HRT458768 HHX458766:HHX458768 GYB458766:GYB458768 GOF458766:GOF458768 GEJ458766:GEJ458768 FUN458766:FUN458768 FKR458766:FKR458768 FAV458766:FAV458768 EQZ458766:EQZ458768 EHD458766:EHD458768 DXH458766:DXH458768 DNL458766:DNL458768 DDP458766:DDP458768 CTT458766:CTT458768 CJX458766:CJX458768 CAB458766:CAB458768 BQF458766:BQF458768 BGJ458766:BGJ458768 AWN458766:AWN458768 AMR458766:AMR458768 ACV458766:ACV458768 SZ458766:SZ458768 JD458766:JD458768 WVP393230:WVP393232 WLT393230:WLT393232 WBX393230:WBX393232 VSB393230:VSB393232 VIF393230:VIF393232 UYJ393230:UYJ393232 UON393230:UON393232 UER393230:UER393232 TUV393230:TUV393232 TKZ393230:TKZ393232 TBD393230:TBD393232 SRH393230:SRH393232 SHL393230:SHL393232 RXP393230:RXP393232 RNT393230:RNT393232 RDX393230:RDX393232 QUB393230:QUB393232 QKF393230:QKF393232 QAJ393230:QAJ393232 PQN393230:PQN393232 PGR393230:PGR393232 OWV393230:OWV393232 OMZ393230:OMZ393232 ODD393230:ODD393232 NTH393230:NTH393232 NJL393230:NJL393232 MZP393230:MZP393232 MPT393230:MPT393232 MFX393230:MFX393232 LWB393230:LWB393232 LMF393230:LMF393232 LCJ393230:LCJ393232 KSN393230:KSN393232 KIR393230:KIR393232 JYV393230:JYV393232 JOZ393230:JOZ393232 JFD393230:JFD393232 IVH393230:IVH393232 ILL393230:ILL393232 IBP393230:IBP393232 HRT393230:HRT393232 HHX393230:HHX393232 GYB393230:GYB393232 GOF393230:GOF393232 GEJ393230:GEJ393232 FUN393230:FUN393232 FKR393230:FKR393232 FAV393230:FAV393232 EQZ393230:EQZ393232 EHD393230:EHD393232 DXH393230:DXH393232 DNL393230:DNL393232 DDP393230:DDP393232 CTT393230:CTT393232 CJX393230:CJX393232 CAB393230:CAB393232 BQF393230:BQF393232 BGJ393230:BGJ393232 AWN393230:AWN393232 AMR393230:AMR393232 ACV393230:ACV393232 SZ393230:SZ393232 JD393230:JD393232 WVP327694:WVP327696 WLT327694:WLT327696 WBX327694:WBX327696 VSB327694:VSB327696 VIF327694:VIF327696 UYJ327694:UYJ327696 UON327694:UON327696 UER327694:UER327696 TUV327694:TUV327696 TKZ327694:TKZ327696 TBD327694:TBD327696 SRH327694:SRH327696 SHL327694:SHL327696 RXP327694:RXP327696 RNT327694:RNT327696 RDX327694:RDX327696 QUB327694:QUB327696 QKF327694:QKF327696 QAJ327694:QAJ327696 PQN327694:PQN327696 PGR327694:PGR327696 OWV327694:OWV327696 OMZ327694:OMZ327696 ODD327694:ODD327696 NTH327694:NTH327696 NJL327694:NJL327696 MZP327694:MZP327696 MPT327694:MPT327696 MFX327694:MFX327696 LWB327694:LWB327696 LMF327694:LMF327696 LCJ327694:LCJ327696 KSN327694:KSN327696 KIR327694:KIR327696 JYV327694:JYV327696 JOZ327694:JOZ327696 JFD327694:JFD327696 IVH327694:IVH327696 ILL327694:ILL327696 IBP327694:IBP327696 HRT327694:HRT327696 HHX327694:HHX327696 GYB327694:GYB327696 GOF327694:GOF327696 GEJ327694:GEJ327696 FUN327694:FUN327696 FKR327694:FKR327696 FAV327694:FAV327696 EQZ327694:EQZ327696 EHD327694:EHD327696 DXH327694:DXH327696 DNL327694:DNL327696 DDP327694:DDP327696 CTT327694:CTT327696 CJX327694:CJX327696 CAB327694:CAB327696 BQF327694:BQF327696 BGJ327694:BGJ327696 AWN327694:AWN327696 AMR327694:AMR327696 ACV327694:ACV327696 SZ327694:SZ327696 JD327694:JD327696 WVP262158:WVP262160 WLT262158:WLT262160 WBX262158:WBX262160 VSB262158:VSB262160 VIF262158:VIF262160 UYJ262158:UYJ262160 UON262158:UON262160 UER262158:UER262160 TUV262158:TUV262160 TKZ262158:TKZ262160 TBD262158:TBD262160 SRH262158:SRH262160 SHL262158:SHL262160 RXP262158:RXP262160 RNT262158:RNT262160 RDX262158:RDX262160 QUB262158:QUB262160 QKF262158:QKF262160 QAJ262158:QAJ262160 PQN262158:PQN262160 PGR262158:PGR262160 OWV262158:OWV262160 OMZ262158:OMZ262160 ODD262158:ODD262160 NTH262158:NTH262160 NJL262158:NJL262160 MZP262158:MZP262160 MPT262158:MPT262160 MFX262158:MFX262160 LWB262158:LWB262160 LMF262158:LMF262160 LCJ262158:LCJ262160 KSN262158:KSN262160 KIR262158:KIR262160 JYV262158:JYV262160 JOZ262158:JOZ262160 JFD262158:JFD262160 IVH262158:IVH262160 ILL262158:ILL262160 IBP262158:IBP262160 HRT262158:HRT262160 HHX262158:HHX262160 GYB262158:GYB262160 GOF262158:GOF262160 GEJ262158:GEJ262160 FUN262158:FUN262160 FKR262158:FKR262160 FAV262158:FAV262160 EQZ262158:EQZ262160 EHD262158:EHD262160 DXH262158:DXH262160 DNL262158:DNL262160 DDP262158:DDP262160 CTT262158:CTT262160 CJX262158:CJX262160 CAB262158:CAB262160 BQF262158:BQF262160 BGJ262158:BGJ262160 AWN262158:AWN262160 AMR262158:AMR262160 ACV262158:ACV262160 SZ262158:SZ262160 JD262158:JD262160 WVP196622:WVP196624 WLT196622:WLT196624 WBX196622:WBX196624 VSB196622:VSB196624 VIF196622:VIF196624 UYJ196622:UYJ196624 UON196622:UON196624 UER196622:UER196624 TUV196622:TUV196624 TKZ196622:TKZ196624 TBD196622:TBD196624 SRH196622:SRH196624 SHL196622:SHL196624 RXP196622:RXP196624 RNT196622:RNT196624 RDX196622:RDX196624 QUB196622:QUB196624 QKF196622:QKF196624 QAJ196622:QAJ196624 PQN196622:PQN196624 PGR196622:PGR196624 OWV196622:OWV196624 OMZ196622:OMZ196624 ODD196622:ODD196624 NTH196622:NTH196624 NJL196622:NJL196624 MZP196622:MZP196624 MPT196622:MPT196624 MFX196622:MFX196624 LWB196622:LWB196624 LMF196622:LMF196624 LCJ196622:LCJ196624 KSN196622:KSN196624 KIR196622:KIR196624 JYV196622:JYV196624 JOZ196622:JOZ196624 JFD196622:JFD196624 IVH196622:IVH196624 ILL196622:ILL196624 IBP196622:IBP196624 HRT196622:HRT196624 HHX196622:HHX196624 GYB196622:GYB196624 GOF196622:GOF196624 GEJ196622:GEJ196624 FUN196622:FUN196624 FKR196622:FKR196624 FAV196622:FAV196624 EQZ196622:EQZ196624 EHD196622:EHD196624 DXH196622:DXH196624 DNL196622:DNL196624 DDP196622:DDP196624 CTT196622:CTT196624 CJX196622:CJX196624 CAB196622:CAB196624 BQF196622:BQF196624 BGJ196622:BGJ196624 AWN196622:AWN196624 AMR196622:AMR196624 ACV196622:ACV196624 SZ196622:SZ196624 JD196622:JD196624 WVP131086:WVP131088 WLT131086:WLT131088 WBX131086:WBX131088 VSB131086:VSB131088 VIF131086:VIF131088 UYJ131086:UYJ131088 UON131086:UON131088 UER131086:UER131088 TUV131086:TUV131088 TKZ131086:TKZ131088 TBD131086:TBD131088 SRH131086:SRH131088 SHL131086:SHL131088 RXP131086:RXP131088 RNT131086:RNT131088 RDX131086:RDX131088 QUB131086:QUB131088 QKF131086:QKF131088 QAJ131086:QAJ131088 PQN131086:PQN131088 PGR131086:PGR131088 OWV131086:OWV131088 OMZ131086:OMZ131088 ODD131086:ODD131088 NTH131086:NTH131088 NJL131086:NJL131088 MZP131086:MZP131088 MPT131086:MPT131088 MFX131086:MFX131088 LWB131086:LWB131088 LMF131086:LMF131088 LCJ131086:LCJ131088 KSN131086:KSN131088 KIR131086:KIR131088 JYV131086:JYV131088 JOZ131086:JOZ131088 JFD131086:JFD131088 IVH131086:IVH131088 ILL131086:ILL131088 IBP131086:IBP131088 HRT131086:HRT131088 HHX131086:HHX131088 GYB131086:GYB131088 GOF131086:GOF131088 GEJ131086:GEJ131088 FUN131086:FUN131088 FKR131086:FKR131088 FAV131086:FAV131088 EQZ131086:EQZ131088 EHD131086:EHD131088 DXH131086:DXH131088 DNL131086:DNL131088 DDP131086:DDP131088 CTT131086:CTT131088 CJX131086:CJX131088 CAB131086:CAB131088 BQF131086:BQF131088 BGJ131086:BGJ131088 AWN131086:AWN131088 AMR131086:AMR131088 ACV131086:ACV131088 SZ131086:SZ131088 JD131086:JD131088 WVP65550:WVP65552 WLT65550:WLT65552 WBX65550:WBX65552 VSB65550:VSB65552 VIF65550:VIF65552 UYJ65550:UYJ65552 UON65550:UON65552 UER65550:UER65552 TUV65550:TUV65552 TKZ65550:TKZ65552 TBD65550:TBD65552 SRH65550:SRH65552 SHL65550:SHL65552 RXP65550:RXP65552 RNT65550:RNT65552 RDX65550:RDX65552 QUB65550:QUB65552 QKF65550:QKF65552 QAJ65550:QAJ65552 PQN65550:PQN65552 PGR65550:PGR65552 OWV65550:OWV65552 OMZ65550:OMZ65552 ODD65550:ODD65552 NTH65550:NTH65552 NJL65550:NJL65552 MZP65550:MZP65552 MPT65550:MPT65552 MFX65550:MFX65552 LWB65550:LWB65552 LMF65550:LMF65552 LCJ65550:LCJ65552 KSN65550:KSN65552 KIR65550:KIR65552 JYV65550:JYV65552 JOZ65550:JOZ65552 JFD65550:JFD65552 IVH65550:IVH65552 ILL65550:ILL65552 IBP65550:IBP65552 HRT65550:HRT65552 HHX65550:HHX65552 GYB65550:GYB65552 GOF65550:GOF65552 GEJ65550:GEJ65552 FUN65550:FUN65552 FKR65550:FKR65552 FAV65550:FAV65552 EQZ65550:EQZ65552 EHD65550:EHD65552 DXH65550:DXH65552 DNL65550:DNL65552 DDP65550:DDP65552 CTT65550:CTT65552 CJX65550:CJX65552 CAB65550:CAB65552 BQF65550:BQF65552 BGJ65550:BGJ65552 AWN65550:AWN65552 AMR65550:AMR65552 ACV65550:ACV65552 SZ65550:SZ65552 JD65550:JD65552 WVP16:WVP18 WLT16:WLT18 WBX16:WBX18 VSB16:VSB18 VIF16:VIF18 UYJ16:UYJ18 UON16:UON18 UER16:UER18 TUV16:TUV18 TKZ16:TKZ18 TBD16:TBD18 SRH16:SRH18 SHL16:SHL18 RXP16:RXP18 RNT16:RNT18 RDX16:RDX18 QUB16:QUB18 QKF16:QKF18 QAJ16:QAJ18 PQN16:PQN18 PGR16:PGR18 OWV16:OWV18 OMZ16:OMZ18 ODD16:ODD18 NTH16:NTH18 NJL16:NJL18 MZP16:MZP18 MPT16:MPT18 MFX16:MFX18 LWB16:LWB18 LMF16:LMF18 LCJ16:LCJ18 KSN16:KSN18 KIR16:KIR18 JYV16:JYV18 JOZ16:JOZ18 JFD16:JFD18 IVH16:IVH18 ILL16:ILL18 IBP16:IBP18 HRT16:HRT18 HHX16:HHX18 GYB16:GYB18 GOF16:GOF18 GEJ16:GEJ18 FUN16:FUN18 FKR16:FKR18 FAV16:FAV18 EQZ16:EQZ18 EHD16:EHD18 DXH16:DXH18 DNL16:DNL18 DDP16:DDP18 CTT16:CTT18 CJX16:CJX18 CAB16:CAB18 BQF16:BQF18 BGJ16:BGJ18 AWN16:AWN18 AMR16:AMR18 ACV16:ACV18 SZ16:SZ18">
      <formula1>$A$60:$A$78</formula1>
    </dataValidation>
    <dataValidation type="list" allowBlank="1" showInputMessage="1" showErrorMessage="1" sqref="JC65521:JC65523 C1048561:C1048563 C983025:C983027 C917489:C917491 C851953:C851955 C786417:C786419 C720881:C720883 C655345:C655347 C589809:C589811 C524273:C524275 C458737:C458739 C393201:C393203 C327665:C327667 C262129:C262131 C196593:C196595 C131057:C131059 C65521:C65523 WVO1048561:WVO1048563 WLS1048561:WLS1048563 WBW1048561:WBW1048563 VSA1048561:VSA1048563 VIE1048561:VIE1048563 UYI1048561:UYI1048563 UOM1048561:UOM1048563 UEQ1048561:UEQ1048563 TUU1048561:TUU1048563 TKY1048561:TKY1048563 TBC1048561:TBC1048563 SRG1048561:SRG1048563 SHK1048561:SHK1048563 RXO1048561:RXO1048563 RNS1048561:RNS1048563 RDW1048561:RDW1048563 QUA1048561:QUA1048563 QKE1048561:QKE1048563 QAI1048561:QAI1048563 PQM1048561:PQM1048563 PGQ1048561:PGQ1048563 OWU1048561:OWU1048563 OMY1048561:OMY1048563 ODC1048561:ODC1048563 NTG1048561:NTG1048563 NJK1048561:NJK1048563 MZO1048561:MZO1048563 MPS1048561:MPS1048563 MFW1048561:MFW1048563 LWA1048561:LWA1048563 LME1048561:LME1048563 LCI1048561:LCI1048563 KSM1048561:KSM1048563 KIQ1048561:KIQ1048563 JYU1048561:JYU1048563 JOY1048561:JOY1048563 JFC1048561:JFC1048563 IVG1048561:IVG1048563 ILK1048561:ILK1048563 IBO1048561:IBO1048563 HRS1048561:HRS1048563 HHW1048561:HHW1048563 GYA1048561:GYA1048563 GOE1048561:GOE1048563 GEI1048561:GEI1048563 FUM1048561:FUM1048563 FKQ1048561:FKQ1048563 FAU1048561:FAU1048563 EQY1048561:EQY1048563 EHC1048561:EHC1048563 DXG1048561:DXG1048563 DNK1048561:DNK1048563 DDO1048561:DDO1048563 CTS1048561:CTS1048563 CJW1048561:CJW1048563 CAA1048561:CAA1048563 BQE1048561:BQE1048563 BGI1048561:BGI1048563 AWM1048561:AWM1048563 AMQ1048561:AMQ1048563 ACU1048561:ACU1048563 SY1048561:SY1048563 JC1048561:JC1048563 WVO983025:WVO983027 WLS983025:WLS983027 WBW983025:WBW983027 VSA983025:VSA983027 VIE983025:VIE983027 UYI983025:UYI983027 UOM983025:UOM983027 UEQ983025:UEQ983027 TUU983025:TUU983027 TKY983025:TKY983027 TBC983025:TBC983027 SRG983025:SRG983027 SHK983025:SHK983027 RXO983025:RXO983027 RNS983025:RNS983027 RDW983025:RDW983027 QUA983025:QUA983027 QKE983025:QKE983027 QAI983025:QAI983027 PQM983025:PQM983027 PGQ983025:PGQ983027 OWU983025:OWU983027 OMY983025:OMY983027 ODC983025:ODC983027 NTG983025:NTG983027 NJK983025:NJK983027 MZO983025:MZO983027 MPS983025:MPS983027 MFW983025:MFW983027 LWA983025:LWA983027 LME983025:LME983027 LCI983025:LCI983027 KSM983025:KSM983027 KIQ983025:KIQ983027 JYU983025:JYU983027 JOY983025:JOY983027 JFC983025:JFC983027 IVG983025:IVG983027 ILK983025:ILK983027 IBO983025:IBO983027 HRS983025:HRS983027 HHW983025:HHW983027 GYA983025:GYA983027 GOE983025:GOE983027 GEI983025:GEI983027 FUM983025:FUM983027 FKQ983025:FKQ983027 FAU983025:FAU983027 EQY983025:EQY983027 EHC983025:EHC983027 DXG983025:DXG983027 DNK983025:DNK983027 DDO983025:DDO983027 CTS983025:CTS983027 CJW983025:CJW983027 CAA983025:CAA983027 BQE983025:BQE983027 BGI983025:BGI983027 AWM983025:AWM983027 AMQ983025:AMQ983027 ACU983025:ACU983027 SY983025:SY983027 JC983025:JC983027 WVO917489:WVO917491 WLS917489:WLS917491 WBW917489:WBW917491 VSA917489:VSA917491 VIE917489:VIE917491 UYI917489:UYI917491 UOM917489:UOM917491 UEQ917489:UEQ917491 TUU917489:TUU917491 TKY917489:TKY917491 TBC917489:TBC917491 SRG917489:SRG917491 SHK917489:SHK917491 RXO917489:RXO917491 RNS917489:RNS917491 RDW917489:RDW917491 QUA917489:QUA917491 QKE917489:QKE917491 QAI917489:QAI917491 PQM917489:PQM917491 PGQ917489:PGQ917491 OWU917489:OWU917491 OMY917489:OMY917491 ODC917489:ODC917491 NTG917489:NTG917491 NJK917489:NJK917491 MZO917489:MZO917491 MPS917489:MPS917491 MFW917489:MFW917491 LWA917489:LWA917491 LME917489:LME917491 LCI917489:LCI917491 KSM917489:KSM917491 KIQ917489:KIQ917491 JYU917489:JYU917491 JOY917489:JOY917491 JFC917489:JFC917491 IVG917489:IVG917491 ILK917489:ILK917491 IBO917489:IBO917491 HRS917489:HRS917491 HHW917489:HHW917491 GYA917489:GYA917491 GOE917489:GOE917491 GEI917489:GEI917491 FUM917489:FUM917491 FKQ917489:FKQ917491 FAU917489:FAU917491 EQY917489:EQY917491 EHC917489:EHC917491 DXG917489:DXG917491 DNK917489:DNK917491 DDO917489:DDO917491 CTS917489:CTS917491 CJW917489:CJW917491 CAA917489:CAA917491 BQE917489:BQE917491 BGI917489:BGI917491 AWM917489:AWM917491 AMQ917489:AMQ917491 ACU917489:ACU917491 SY917489:SY917491 JC917489:JC917491 WVO851953:WVO851955 WLS851953:WLS851955 WBW851953:WBW851955 VSA851953:VSA851955 VIE851953:VIE851955 UYI851953:UYI851955 UOM851953:UOM851955 UEQ851953:UEQ851955 TUU851953:TUU851955 TKY851953:TKY851955 TBC851953:TBC851955 SRG851953:SRG851955 SHK851953:SHK851955 RXO851953:RXO851955 RNS851953:RNS851955 RDW851953:RDW851955 QUA851953:QUA851955 QKE851953:QKE851955 QAI851953:QAI851955 PQM851953:PQM851955 PGQ851953:PGQ851955 OWU851953:OWU851955 OMY851953:OMY851955 ODC851953:ODC851955 NTG851953:NTG851955 NJK851953:NJK851955 MZO851953:MZO851955 MPS851953:MPS851955 MFW851953:MFW851955 LWA851953:LWA851955 LME851953:LME851955 LCI851953:LCI851955 KSM851953:KSM851955 KIQ851953:KIQ851955 JYU851953:JYU851955 JOY851953:JOY851955 JFC851953:JFC851955 IVG851953:IVG851955 ILK851953:ILK851955 IBO851953:IBO851955 HRS851953:HRS851955 HHW851953:HHW851955 GYA851953:GYA851955 GOE851953:GOE851955 GEI851953:GEI851955 FUM851953:FUM851955 FKQ851953:FKQ851955 FAU851953:FAU851955 EQY851953:EQY851955 EHC851953:EHC851955 DXG851953:DXG851955 DNK851953:DNK851955 DDO851953:DDO851955 CTS851953:CTS851955 CJW851953:CJW851955 CAA851953:CAA851955 BQE851953:BQE851955 BGI851953:BGI851955 AWM851953:AWM851955 AMQ851953:AMQ851955 ACU851953:ACU851955 SY851953:SY851955 JC851953:JC851955 WVO786417:WVO786419 WLS786417:WLS786419 WBW786417:WBW786419 VSA786417:VSA786419 VIE786417:VIE786419 UYI786417:UYI786419 UOM786417:UOM786419 UEQ786417:UEQ786419 TUU786417:TUU786419 TKY786417:TKY786419 TBC786417:TBC786419 SRG786417:SRG786419 SHK786417:SHK786419 RXO786417:RXO786419 RNS786417:RNS786419 RDW786417:RDW786419 QUA786417:QUA786419 QKE786417:QKE786419 QAI786417:QAI786419 PQM786417:PQM786419 PGQ786417:PGQ786419 OWU786417:OWU786419 OMY786417:OMY786419 ODC786417:ODC786419 NTG786417:NTG786419 NJK786417:NJK786419 MZO786417:MZO786419 MPS786417:MPS786419 MFW786417:MFW786419 LWA786417:LWA786419 LME786417:LME786419 LCI786417:LCI786419 KSM786417:KSM786419 KIQ786417:KIQ786419 JYU786417:JYU786419 JOY786417:JOY786419 JFC786417:JFC786419 IVG786417:IVG786419 ILK786417:ILK786419 IBO786417:IBO786419 HRS786417:HRS786419 HHW786417:HHW786419 GYA786417:GYA786419 GOE786417:GOE786419 GEI786417:GEI786419 FUM786417:FUM786419 FKQ786417:FKQ786419 FAU786417:FAU786419 EQY786417:EQY786419 EHC786417:EHC786419 DXG786417:DXG786419 DNK786417:DNK786419 DDO786417:DDO786419 CTS786417:CTS786419 CJW786417:CJW786419 CAA786417:CAA786419 BQE786417:BQE786419 BGI786417:BGI786419 AWM786417:AWM786419 AMQ786417:AMQ786419 ACU786417:ACU786419 SY786417:SY786419 JC786417:JC786419 WVO720881:WVO720883 WLS720881:WLS720883 WBW720881:WBW720883 VSA720881:VSA720883 VIE720881:VIE720883 UYI720881:UYI720883 UOM720881:UOM720883 UEQ720881:UEQ720883 TUU720881:TUU720883 TKY720881:TKY720883 TBC720881:TBC720883 SRG720881:SRG720883 SHK720881:SHK720883 RXO720881:RXO720883 RNS720881:RNS720883 RDW720881:RDW720883 QUA720881:QUA720883 QKE720881:QKE720883 QAI720881:QAI720883 PQM720881:PQM720883 PGQ720881:PGQ720883 OWU720881:OWU720883 OMY720881:OMY720883 ODC720881:ODC720883 NTG720881:NTG720883 NJK720881:NJK720883 MZO720881:MZO720883 MPS720881:MPS720883 MFW720881:MFW720883 LWA720881:LWA720883 LME720881:LME720883 LCI720881:LCI720883 KSM720881:KSM720883 KIQ720881:KIQ720883 JYU720881:JYU720883 JOY720881:JOY720883 JFC720881:JFC720883 IVG720881:IVG720883 ILK720881:ILK720883 IBO720881:IBO720883 HRS720881:HRS720883 HHW720881:HHW720883 GYA720881:GYA720883 GOE720881:GOE720883 GEI720881:GEI720883 FUM720881:FUM720883 FKQ720881:FKQ720883 FAU720881:FAU720883 EQY720881:EQY720883 EHC720881:EHC720883 DXG720881:DXG720883 DNK720881:DNK720883 DDO720881:DDO720883 CTS720881:CTS720883 CJW720881:CJW720883 CAA720881:CAA720883 BQE720881:BQE720883 BGI720881:BGI720883 AWM720881:AWM720883 AMQ720881:AMQ720883 ACU720881:ACU720883 SY720881:SY720883 JC720881:JC720883 WVO655345:WVO655347 WLS655345:WLS655347 WBW655345:WBW655347 VSA655345:VSA655347 VIE655345:VIE655347 UYI655345:UYI655347 UOM655345:UOM655347 UEQ655345:UEQ655347 TUU655345:TUU655347 TKY655345:TKY655347 TBC655345:TBC655347 SRG655345:SRG655347 SHK655345:SHK655347 RXO655345:RXO655347 RNS655345:RNS655347 RDW655345:RDW655347 QUA655345:QUA655347 QKE655345:QKE655347 QAI655345:QAI655347 PQM655345:PQM655347 PGQ655345:PGQ655347 OWU655345:OWU655347 OMY655345:OMY655347 ODC655345:ODC655347 NTG655345:NTG655347 NJK655345:NJK655347 MZO655345:MZO655347 MPS655345:MPS655347 MFW655345:MFW655347 LWA655345:LWA655347 LME655345:LME655347 LCI655345:LCI655347 KSM655345:KSM655347 KIQ655345:KIQ655347 JYU655345:JYU655347 JOY655345:JOY655347 JFC655345:JFC655347 IVG655345:IVG655347 ILK655345:ILK655347 IBO655345:IBO655347 HRS655345:HRS655347 HHW655345:HHW655347 GYA655345:GYA655347 GOE655345:GOE655347 GEI655345:GEI655347 FUM655345:FUM655347 FKQ655345:FKQ655347 FAU655345:FAU655347 EQY655345:EQY655347 EHC655345:EHC655347 DXG655345:DXG655347 DNK655345:DNK655347 DDO655345:DDO655347 CTS655345:CTS655347 CJW655345:CJW655347 CAA655345:CAA655347 BQE655345:BQE655347 BGI655345:BGI655347 AWM655345:AWM655347 AMQ655345:AMQ655347 ACU655345:ACU655347 SY655345:SY655347 JC655345:JC655347 WVO589809:WVO589811 WLS589809:WLS589811 WBW589809:WBW589811 VSA589809:VSA589811 VIE589809:VIE589811 UYI589809:UYI589811 UOM589809:UOM589811 UEQ589809:UEQ589811 TUU589809:TUU589811 TKY589809:TKY589811 TBC589809:TBC589811 SRG589809:SRG589811 SHK589809:SHK589811 RXO589809:RXO589811 RNS589809:RNS589811 RDW589809:RDW589811 QUA589809:QUA589811 QKE589809:QKE589811 QAI589809:QAI589811 PQM589809:PQM589811 PGQ589809:PGQ589811 OWU589809:OWU589811 OMY589809:OMY589811 ODC589809:ODC589811 NTG589809:NTG589811 NJK589809:NJK589811 MZO589809:MZO589811 MPS589809:MPS589811 MFW589809:MFW589811 LWA589809:LWA589811 LME589809:LME589811 LCI589809:LCI589811 KSM589809:KSM589811 KIQ589809:KIQ589811 JYU589809:JYU589811 JOY589809:JOY589811 JFC589809:JFC589811 IVG589809:IVG589811 ILK589809:ILK589811 IBO589809:IBO589811 HRS589809:HRS589811 HHW589809:HHW589811 GYA589809:GYA589811 GOE589809:GOE589811 GEI589809:GEI589811 FUM589809:FUM589811 FKQ589809:FKQ589811 FAU589809:FAU589811 EQY589809:EQY589811 EHC589809:EHC589811 DXG589809:DXG589811 DNK589809:DNK589811 DDO589809:DDO589811 CTS589809:CTS589811 CJW589809:CJW589811 CAA589809:CAA589811 BQE589809:BQE589811 BGI589809:BGI589811 AWM589809:AWM589811 AMQ589809:AMQ589811 ACU589809:ACU589811 SY589809:SY589811 JC589809:JC589811 WVO524273:WVO524275 WLS524273:WLS524275 WBW524273:WBW524275 VSA524273:VSA524275 VIE524273:VIE524275 UYI524273:UYI524275 UOM524273:UOM524275 UEQ524273:UEQ524275 TUU524273:TUU524275 TKY524273:TKY524275 TBC524273:TBC524275 SRG524273:SRG524275 SHK524273:SHK524275 RXO524273:RXO524275 RNS524273:RNS524275 RDW524273:RDW524275 QUA524273:QUA524275 QKE524273:QKE524275 QAI524273:QAI524275 PQM524273:PQM524275 PGQ524273:PGQ524275 OWU524273:OWU524275 OMY524273:OMY524275 ODC524273:ODC524275 NTG524273:NTG524275 NJK524273:NJK524275 MZO524273:MZO524275 MPS524273:MPS524275 MFW524273:MFW524275 LWA524273:LWA524275 LME524273:LME524275 LCI524273:LCI524275 KSM524273:KSM524275 KIQ524273:KIQ524275 JYU524273:JYU524275 JOY524273:JOY524275 JFC524273:JFC524275 IVG524273:IVG524275 ILK524273:ILK524275 IBO524273:IBO524275 HRS524273:HRS524275 HHW524273:HHW524275 GYA524273:GYA524275 GOE524273:GOE524275 GEI524273:GEI524275 FUM524273:FUM524275 FKQ524273:FKQ524275 FAU524273:FAU524275 EQY524273:EQY524275 EHC524273:EHC524275 DXG524273:DXG524275 DNK524273:DNK524275 DDO524273:DDO524275 CTS524273:CTS524275 CJW524273:CJW524275 CAA524273:CAA524275 BQE524273:BQE524275 BGI524273:BGI524275 AWM524273:AWM524275 AMQ524273:AMQ524275 ACU524273:ACU524275 SY524273:SY524275 JC524273:JC524275 WVO458737:WVO458739 WLS458737:WLS458739 WBW458737:WBW458739 VSA458737:VSA458739 VIE458737:VIE458739 UYI458737:UYI458739 UOM458737:UOM458739 UEQ458737:UEQ458739 TUU458737:TUU458739 TKY458737:TKY458739 TBC458737:TBC458739 SRG458737:SRG458739 SHK458737:SHK458739 RXO458737:RXO458739 RNS458737:RNS458739 RDW458737:RDW458739 QUA458737:QUA458739 QKE458737:QKE458739 QAI458737:QAI458739 PQM458737:PQM458739 PGQ458737:PGQ458739 OWU458737:OWU458739 OMY458737:OMY458739 ODC458737:ODC458739 NTG458737:NTG458739 NJK458737:NJK458739 MZO458737:MZO458739 MPS458737:MPS458739 MFW458737:MFW458739 LWA458737:LWA458739 LME458737:LME458739 LCI458737:LCI458739 KSM458737:KSM458739 KIQ458737:KIQ458739 JYU458737:JYU458739 JOY458737:JOY458739 JFC458737:JFC458739 IVG458737:IVG458739 ILK458737:ILK458739 IBO458737:IBO458739 HRS458737:HRS458739 HHW458737:HHW458739 GYA458737:GYA458739 GOE458737:GOE458739 GEI458737:GEI458739 FUM458737:FUM458739 FKQ458737:FKQ458739 FAU458737:FAU458739 EQY458737:EQY458739 EHC458737:EHC458739 DXG458737:DXG458739 DNK458737:DNK458739 DDO458737:DDO458739 CTS458737:CTS458739 CJW458737:CJW458739 CAA458737:CAA458739 BQE458737:BQE458739 BGI458737:BGI458739 AWM458737:AWM458739 AMQ458737:AMQ458739 ACU458737:ACU458739 SY458737:SY458739 JC458737:JC458739 WVO393201:WVO393203 WLS393201:WLS393203 WBW393201:WBW393203 VSA393201:VSA393203 VIE393201:VIE393203 UYI393201:UYI393203 UOM393201:UOM393203 UEQ393201:UEQ393203 TUU393201:TUU393203 TKY393201:TKY393203 TBC393201:TBC393203 SRG393201:SRG393203 SHK393201:SHK393203 RXO393201:RXO393203 RNS393201:RNS393203 RDW393201:RDW393203 QUA393201:QUA393203 QKE393201:QKE393203 QAI393201:QAI393203 PQM393201:PQM393203 PGQ393201:PGQ393203 OWU393201:OWU393203 OMY393201:OMY393203 ODC393201:ODC393203 NTG393201:NTG393203 NJK393201:NJK393203 MZO393201:MZO393203 MPS393201:MPS393203 MFW393201:MFW393203 LWA393201:LWA393203 LME393201:LME393203 LCI393201:LCI393203 KSM393201:KSM393203 KIQ393201:KIQ393203 JYU393201:JYU393203 JOY393201:JOY393203 JFC393201:JFC393203 IVG393201:IVG393203 ILK393201:ILK393203 IBO393201:IBO393203 HRS393201:HRS393203 HHW393201:HHW393203 GYA393201:GYA393203 GOE393201:GOE393203 GEI393201:GEI393203 FUM393201:FUM393203 FKQ393201:FKQ393203 FAU393201:FAU393203 EQY393201:EQY393203 EHC393201:EHC393203 DXG393201:DXG393203 DNK393201:DNK393203 DDO393201:DDO393203 CTS393201:CTS393203 CJW393201:CJW393203 CAA393201:CAA393203 BQE393201:BQE393203 BGI393201:BGI393203 AWM393201:AWM393203 AMQ393201:AMQ393203 ACU393201:ACU393203 SY393201:SY393203 JC393201:JC393203 WVO327665:WVO327667 WLS327665:WLS327667 WBW327665:WBW327667 VSA327665:VSA327667 VIE327665:VIE327667 UYI327665:UYI327667 UOM327665:UOM327667 UEQ327665:UEQ327667 TUU327665:TUU327667 TKY327665:TKY327667 TBC327665:TBC327667 SRG327665:SRG327667 SHK327665:SHK327667 RXO327665:RXO327667 RNS327665:RNS327667 RDW327665:RDW327667 QUA327665:QUA327667 QKE327665:QKE327667 QAI327665:QAI327667 PQM327665:PQM327667 PGQ327665:PGQ327667 OWU327665:OWU327667 OMY327665:OMY327667 ODC327665:ODC327667 NTG327665:NTG327667 NJK327665:NJK327667 MZO327665:MZO327667 MPS327665:MPS327667 MFW327665:MFW327667 LWA327665:LWA327667 LME327665:LME327667 LCI327665:LCI327667 KSM327665:KSM327667 KIQ327665:KIQ327667 JYU327665:JYU327667 JOY327665:JOY327667 JFC327665:JFC327667 IVG327665:IVG327667 ILK327665:ILK327667 IBO327665:IBO327667 HRS327665:HRS327667 HHW327665:HHW327667 GYA327665:GYA327667 GOE327665:GOE327667 GEI327665:GEI327667 FUM327665:FUM327667 FKQ327665:FKQ327667 FAU327665:FAU327667 EQY327665:EQY327667 EHC327665:EHC327667 DXG327665:DXG327667 DNK327665:DNK327667 DDO327665:DDO327667 CTS327665:CTS327667 CJW327665:CJW327667 CAA327665:CAA327667 BQE327665:BQE327667 BGI327665:BGI327667 AWM327665:AWM327667 AMQ327665:AMQ327667 ACU327665:ACU327667 SY327665:SY327667 JC327665:JC327667 WVO262129:WVO262131 WLS262129:WLS262131 WBW262129:WBW262131 VSA262129:VSA262131 VIE262129:VIE262131 UYI262129:UYI262131 UOM262129:UOM262131 UEQ262129:UEQ262131 TUU262129:TUU262131 TKY262129:TKY262131 TBC262129:TBC262131 SRG262129:SRG262131 SHK262129:SHK262131 RXO262129:RXO262131 RNS262129:RNS262131 RDW262129:RDW262131 QUA262129:QUA262131 QKE262129:QKE262131 QAI262129:QAI262131 PQM262129:PQM262131 PGQ262129:PGQ262131 OWU262129:OWU262131 OMY262129:OMY262131 ODC262129:ODC262131 NTG262129:NTG262131 NJK262129:NJK262131 MZO262129:MZO262131 MPS262129:MPS262131 MFW262129:MFW262131 LWA262129:LWA262131 LME262129:LME262131 LCI262129:LCI262131 KSM262129:KSM262131 KIQ262129:KIQ262131 JYU262129:JYU262131 JOY262129:JOY262131 JFC262129:JFC262131 IVG262129:IVG262131 ILK262129:ILK262131 IBO262129:IBO262131 HRS262129:HRS262131 HHW262129:HHW262131 GYA262129:GYA262131 GOE262129:GOE262131 GEI262129:GEI262131 FUM262129:FUM262131 FKQ262129:FKQ262131 FAU262129:FAU262131 EQY262129:EQY262131 EHC262129:EHC262131 DXG262129:DXG262131 DNK262129:DNK262131 DDO262129:DDO262131 CTS262129:CTS262131 CJW262129:CJW262131 CAA262129:CAA262131 BQE262129:BQE262131 BGI262129:BGI262131 AWM262129:AWM262131 AMQ262129:AMQ262131 ACU262129:ACU262131 SY262129:SY262131 JC262129:JC262131 WVO196593:WVO196595 WLS196593:WLS196595 WBW196593:WBW196595 VSA196593:VSA196595 VIE196593:VIE196595 UYI196593:UYI196595 UOM196593:UOM196595 UEQ196593:UEQ196595 TUU196593:TUU196595 TKY196593:TKY196595 TBC196593:TBC196595 SRG196593:SRG196595 SHK196593:SHK196595 RXO196593:RXO196595 RNS196593:RNS196595 RDW196593:RDW196595 QUA196593:QUA196595 QKE196593:QKE196595 QAI196593:QAI196595 PQM196593:PQM196595 PGQ196593:PGQ196595 OWU196593:OWU196595 OMY196593:OMY196595 ODC196593:ODC196595 NTG196593:NTG196595 NJK196593:NJK196595 MZO196593:MZO196595 MPS196593:MPS196595 MFW196593:MFW196595 LWA196593:LWA196595 LME196593:LME196595 LCI196593:LCI196595 KSM196593:KSM196595 KIQ196593:KIQ196595 JYU196593:JYU196595 JOY196593:JOY196595 JFC196593:JFC196595 IVG196593:IVG196595 ILK196593:ILK196595 IBO196593:IBO196595 HRS196593:HRS196595 HHW196593:HHW196595 GYA196593:GYA196595 GOE196593:GOE196595 GEI196593:GEI196595 FUM196593:FUM196595 FKQ196593:FKQ196595 FAU196593:FAU196595 EQY196593:EQY196595 EHC196593:EHC196595 DXG196593:DXG196595 DNK196593:DNK196595 DDO196593:DDO196595 CTS196593:CTS196595 CJW196593:CJW196595 CAA196593:CAA196595 BQE196593:BQE196595 BGI196593:BGI196595 AWM196593:AWM196595 AMQ196593:AMQ196595 ACU196593:ACU196595 SY196593:SY196595 JC196593:JC196595 WVO131057:WVO131059 WLS131057:WLS131059 WBW131057:WBW131059 VSA131057:VSA131059 VIE131057:VIE131059 UYI131057:UYI131059 UOM131057:UOM131059 UEQ131057:UEQ131059 TUU131057:TUU131059 TKY131057:TKY131059 TBC131057:TBC131059 SRG131057:SRG131059 SHK131057:SHK131059 RXO131057:RXO131059 RNS131057:RNS131059 RDW131057:RDW131059 QUA131057:QUA131059 QKE131057:QKE131059 QAI131057:QAI131059 PQM131057:PQM131059 PGQ131057:PGQ131059 OWU131057:OWU131059 OMY131057:OMY131059 ODC131057:ODC131059 NTG131057:NTG131059 NJK131057:NJK131059 MZO131057:MZO131059 MPS131057:MPS131059 MFW131057:MFW131059 LWA131057:LWA131059 LME131057:LME131059 LCI131057:LCI131059 KSM131057:KSM131059 KIQ131057:KIQ131059 JYU131057:JYU131059 JOY131057:JOY131059 JFC131057:JFC131059 IVG131057:IVG131059 ILK131057:ILK131059 IBO131057:IBO131059 HRS131057:HRS131059 HHW131057:HHW131059 GYA131057:GYA131059 GOE131057:GOE131059 GEI131057:GEI131059 FUM131057:FUM131059 FKQ131057:FKQ131059 FAU131057:FAU131059 EQY131057:EQY131059 EHC131057:EHC131059 DXG131057:DXG131059 DNK131057:DNK131059 DDO131057:DDO131059 CTS131057:CTS131059 CJW131057:CJW131059 CAA131057:CAA131059 BQE131057:BQE131059 BGI131057:BGI131059 AWM131057:AWM131059 AMQ131057:AMQ131059 ACU131057:ACU131059 SY131057:SY131059 JC131057:JC131059 WVO65521:WVO65523 WLS65521:WLS65523 WBW65521:WBW65523 VSA65521:VSA65523 VIE65521:VIE65523 UYI65521:UYI65523 UOM65521:UOM65523 UEQ65521:UEQ65523 TUU65521:TUU65523 TKY65521:TKY65523 TBC65521:TBC65523 SRG65521:SRG65523 SHK65521:SHK65523 RXO65521:RXO65523 RNS65521:RNS65523 RDW65521:RDW65523 QUA65521:QUA65523 QKE65521:QKE65523 QAI65521:QAI65523 PQM65521:PQM65523 PGQ65521:PGQ65523 OWU65521:OWU65523 OMY65521:OMY65523 ODC65521:ODC65523 NTG65521:NTG65523 NJK65521:NJK65523 MZO65521:MZO65523 MPS65521:MPS65523 MFW65521:MFW65523 LWA65521:LWA65523 LME65521:LME65523 LCI65521:LCI65523 KSM65521:KSM65523 KIQ65521:KIQ65523 JYU65521:JYU65523 JOY65521:JOY65523 JFC65521:JFC65523 IVG65521:IVG65523 ILK65521:ILK65523 IBO65521:IBO65523 HRS65521:HRS65523 HHW65521:HHW65523 GYA65521:GYA65523 GOE65521:GOE65523 GEI65521:GEI65523 FUM65521:FUM65523 FKQ65521:FKQ65523 FAU65521:FAU65523 EQY65521:EQY65523 EHC65521:EHC65523 DXG65521:DXG65523 DNK65521:DNK65523 DDO65521:DDO65523 CTS65521:CTS65523 CJW65521:CJW65523 CAA65521:CAA65523 BQE65521:BQE65523 BGI65521:BGI65523 AWM65521:AWM65523 AMQ65521:AMQ65523 ACU65521:ACU65523 SY65521:SY65523">
      <formula1>$A$50:$A$54</formula1>
    </dataValidation>
    <dataValidation type="list" allowBlank="1" showInputMessage="1" showErrorMessage="1" sqref="JD65521 D1048561 D983025 D917489 D851953 D786417 D720881 D655345 D589809 D524273 D458737 D393201 D327665 D262129 D196593 D131057 D65521 WVP1048561 WLT1048561 WBX1048561 VSB1048561 VIF1048561 UYJ1048561 UON1048561 UER1048561 TUV1048561 TKZ1048561 TBD1048561 SRH1048561 SHL1048561 RXP1048561 RNT1048561 RDX1048561 QUB1048561 QKF1048561 QAJ1048561 PQN1048561 PGR1048561 OWV1048561 OMZ1048561 ODD1048561 NTH1048561 NJL1048561 MZP1048561 MPT1048561 MFX1048561 LWB1048561 LMF1048561 LCJ1048561 KSN1048561 KIR1048561 JYV1048561 JOZ1048561 JFD1048561 IVH1048561 ILL1048561 IBP1048561 HRT1048561 HHX1048561 GYB1048561 GOF1048561 GEJ1048561 FUN1048561 FKR1048561 FAV1048561 EQZ1048561 EHD1048561 DXH1048561 DNL1048561 DDP1048561 CTT1048561 CJX1048561 CAB1048561 BQF1048561 BGJ1048561 AWN1048561 AMR1048561 ACV1048561 SZ1048561 JD1048561 WVP983025 WLT983025 WBX983025 VSB983025 VIF983025 UYJ983025 UON983025 UER983025 TUV983025 TKZ983025 TBD983025 SRH983025 SHL983025 RXP983025 RNT983025 RDX983025 QUB983025 QKF983025 QAJ983025 PQN983025 PGR983025 OWV983025 OMZ983025 ODD983025 NTH983025 NJL983025 MZP983025 MPT983025 MFX983025 LWB983025 LMF983025 LCJ983025 KSN983025 KIR983025 JYV983025 JOZ983025 JFD983025 IVH983025 ILL983025 IBP983025 HRT983025 HHX983025 GYB983025 GOF983025 GEJ983025 FUN983025 FKR983025 FAV983025 EQZ983025 EHD983025 DXH983025 DNL983025 DDP983025 CTT983025 CJX983025 CAB983025 BQF983025 BGJ983025 AWN983025 AMR983025 ACV983025 SZ983025 JD983025 WVP917489 WLT917489 WBX917489 VSB917489 VIF917489 UYJ917489 UON917489 UER917489 TUV917489 TKZ917489 TBD917489 SRH917489 SHL917489 RXP917489 RNT917489 RDX917489 QUB917489 QKF917489 QAJ917489 PQN917489 PGR917489 OWV917489 OMZ917489 ODD917489 NTH917489 NJL917489 MZP917489 MPT917489 MFX917489 LWB917489 LMF917489 LCJ917489 KSN917489 KIR917489 JYV917489 JOZ917489 JFD917489 IVH917489 ILL917489 IBP917489 HRT917489 HHX917489 GYB917489 GOF917489 GEJ917489 FUN917489 FKR917489 FAV917489 EQZ917489 EHD917489 DXH917489 DNL917489 DDP917489 CTT917489 CJX917489 CAB917489 BQF917489 BGJ917489 AWN917489 AMR917489 ACV917489 SZ917489 JD917489 WVP851953 WLT851953 WBX851953 VSB851953 VIF851953 UYJ851953 UON851953 UER851953 TUV851953 TKZ851953 TBD851953 SRH851953 SHL851953 RXP851953 RNT851953 RDX851953 QUB851953 QKF851953 QAJ851953 PQN851953 PGR851953 OWV851953 OMZ851953 ODD851953 NTH851953 NJL851953 MZP851953 MPT851953 MFX851953 LWB851953 LMF851953 LCJ851953 KSN851953 KIR851953 JYV851953 JOZ851953 JFD851953 IVH851953 ILL851953 IBP851953 HRT851953 HHX851953 GYB851953 GOF851953 GEJ851953 FUN851953 FKR851953 FAV851953 EQZ851953 EHD851953 DXH851953 DNL851953 DDP851953 CTT851953 CJX851953 CAB851953 BQF851953 BGJ851953 AWN851953 AMR851953 ACV851953 SZ851953 JD851953 WVP786417 WLT786417 WBX786417 VSB786417 VIF786417 UYJ786417 UON786417 UER786417 TUV786417 TKZ786417 TBD786417 SRH786417 SHL786417 RXP786417 RNT786417 RDX786417 QUB786417 QKF786417 QAJ786417 PQN786417 PGR786417 OWV786417 OMZ786417 ODD786417 NTH786417 NJL786417 MZP786417 MPT786417 MFX786417 LWB786417 LMF786417 LCJ786417 KSN786417 KIR786417 JYV786417 JOZ786417 JFD786417 IVH786417 ILL786417 IBP786417 HRT786417 HHX786417 GYB786417 GOF786417 GEJ786417 FUN786417 FKR786417 FAV786417 EQZ786417 EHD786417 DXH786417 DNL786417 DDP786417 CTT786417 CJX786417 CAB786417 BQF786417 BGJ786417 AWN786417 AMR786417 ACV786417 SZ786417 JD786417 WVP720881 WLT720881 WBX720881 VSB720881 VIF720881 UYJ720881 UON720881 UER720881 TUV720881 TKZ720881 TBD720881 SRH720881 SHL720881 RXP720881 RNT720881 RDX720881 QUB720881 QKF720881 QAJ720881 PQN720881 PGR720881 OWV720881 OMZ720881 ODD720881 NTH720881 NJL720881 MZP720881 MPT720881 MFX720881 LWB720881 LMF720881 LCJ720881 KSN720881 KIR720881 JYV720881 JOZ720881 JFD720881 IVH720881 ILL720881 IBP720881 HRT720881 HHX720881 GYB720881 GOF720881 GEJ720881 FUN720881 FKR720881 FAV720881 EQZ720881 EHD720881 DXH720881 DNL720881 DDP720881 CTT720881 CJX720881 CAB720881 BQF720881 BGJ720881 AWN720881 AMR720881 ACV720881 SZ720881 JD720881 WVP655345 WLT655345 WBX655345 VSB655345 VIF655345 UYJ655345 UON655345 UER655345 TUV655345 TKZ655345 TBD655345 SRH655345 SHL655345 RXP655345 RNT655345 RDX655345 QUB655345 QKF655345 QAJ655345 PQN655345 PGR655345 OWV655345 OMZ655345 ODD655345 NTH655345 NJL655345 MZP655345 MPT655345 MFX655345 LWB655345 LMF655345 LCJ655345 KSN655345 KIR655345 JYV655345 JOZ655345 JFD655345 IVH655345 ILL655345 IBP655345 HRT655345 HHX655345 GYB655345 GOF655345 GEJ655345 FUN655345 FKR655345 FAV655345 EQZ655345 EHD655345 DXH655345 DNL655345 DDP655345 CTT655345 CJX655345 CAB655345 BQF655345 BGJ655345 AWN655345 AMR655345 ACV655345 SZ655345 JD655345 WVP589809 WLT589809 WBX589809 VSB589809 VIF589809 UYJ589809 UON589809 UER589809 TUV589809 TKZ589809 TBD589809 SRH589809 SHL589809 RXP589809 RNT589809 RDX589809 QUB589809 QKF589809 QAJ589809 PQN589809 PGR589809 OWV589809 OMZ589809 ODD589809 NTH589809 NJL589809 MZP589809 MPT589809 MFX589809 LWB589809 LMF589809 LCJ589809 KSN589809 KIR589809 JYV589809 JOZ589809 JFD589809 IVH589809 ILL589809 IBP589809 HRT589809 HHX589809 GYB589809 GOF589809 GEJ589809 FUN589809 FKR589809 FAV589809 EQZ589809 EHD589809 DXH589809 DNL589809 DDP589809 CTT589809 CJX589809 CAB589809 BQF589809 BGJ589809 AWN589809 AMR589809 ACV589809 SZ589809 JD589809 WVP524273 WLT524273 WBX524273 VSB524273 VIF524273 UYJ524273 UON524273 UER524273 TUV524273 TKZ524273 TBD524273 SRH524273 SHL524273 RXP524273 RNT524273 RDX524273 QUB524273 QKF524273 QAJ524273 PQN524273 PGR524273 OWV524273 OMZ524273 ODD524273 NTH524273 NJL524273 MZP524273 MPT524273 MFX524273 LWB524273 LMF524273 LCJ524273 KSN524273 KIR524273 JYV524273 JOZ524273 JFD524273 IVH524273 ILL524273 IBP524273 HRT524273 HHX524273 GYB524273 GOF524273 GEJ524273 FUN524273 FKR524273 FAV524273 EQZ524273 EHD524273 DXH524273 DNL524273 DDP524273 CTT524273 CJX524273 CAB524273 BQF524273 BGJ524273 AWN524273 AMR524273 ACV524273 SZ524273 JD524273 WVP458737 WLT458737 WBX458737 VSB458737 VIF458737 UYJ458737 UON458737 UER458737 TUV458737 TKZ458737 TBD458737 SRH458737 SHL458737 RXP458737 RNT458737 RDX458737 QUB458737 QKF458737 QAJ458737 PQN458737 PGR458737 OWV458737 OMZ458737 ODD458737 NTH458737 NJL458737 MZP458737 MPT458737 MFX458737 LWB458737 LMF458737 LCJ458737 KSN458737 KIR458737 JYV458737 JOZ458737 JFD458737 IVH458737 ILL458737 IBP458737 HRT458737 HHX458737 GYB458737 GOF458737 GEJ458737 FUN458737 FKR458737 FAV458737 EQZ458737 EHD458737 DXH458737 DNL458737 DDP458737 CTT458737 CJX458737 CAB458737 BQF458737 BGJ458737 AWN458737 AMR458737 ACV458737 SZ458737 JD458737 WVP393201 WLT393201 WBX393201 VSB393201 VIF393201 UYJ393201 UON393201 UER393201 TUV393201 TKZ393201 TBD393201 SRH393201 SHL393201 RXP393201 RNT393201 RDX393201 QUB393201 QKF393201 QAJ393201 PQN393201 PGR393201 OWV393201 OMZ393201 ODD393201 NTH393201 NJL393201 MZP393201 MPT393201 MFX393201 LWB393201 LMF393201 LCJ393201 KSN393201 KIR393201 JYV393201 JOZ393201 JFD393201 IVH393201 ILL393201 IBP393201 HRT393201 HHX393201 GYB393201 GOF393201 GEJ393201 FUN393201 FKR393201 FAV393201 EQZ393201 EHD393201 DXH393201 DNL393201 DDP393201 CTT393201 CJX393201 CAB393201 BQF393201 BGJ393201 AWN393201 AMR393201 ACV393201 SZ393201 JD393201 WVP327665 WLT327665 WBX327665 VSB327665 VIF327665 UYJ327665 UON327665 UER327665 TUV327665 TKZ327665 TBD327665 SRH327665 SHL327665 RXP327665 RNT327665 RDX327665 QUB327665 QKF327665 QAJ327665 PQN327665 PGR327665 OWV327665 OMZ327665 ODD327665 NTH327665 NJL327665 MZP327665 MPT327665 MFX327665 LWB327665 LMF327665 LCJ327665 KSN327665 KIR327665 JYV327665 JOZ327665 JFD327665 IVH327665 ILL327665 IBP327665 HRT327665 HHX327665 GYB327665 GOF327665 GEJ327665 FUN327665 FKR327665 FAV327665 EQZ327665 EHD327665 DXH327665 DNL327665 DDP327665 CTT327665 CJX327665 CAB327665 BQF327665 BGJ327665 AWN327665 AMR327665 ACV327665 SZ327665 JD327665 WVP262129 WLT262129 WBX262129 VSB262129 VIF262129 UYJ262129 UON262129 UER262129 TUV262129 TKZ262129 TBD262129 SRH262129 SHL262129 RXP262129 RNT262129 RDX262129 QUB262129 QKF262129 QAJ262129 PQN262129 PGR262129 OWV262129 OMZ262129 ODD262129 NTH262129 NJL262129 MZP262129 MPT262129 MFX262129 LWB262129 LMF262129 LCJ262129 KSN262129 KIR262129 JYV262129 JOZ262129 JFD262129 IVH262129 ILL262129 IBP262129 HRT262129 HHX262129 GYB262129 GOF262129 GEJ262129 FUN262129 FKR262129 FAV262129 EQZ262129 EHD262129 DXH262129 DNL262129 DDP262129 CTT262129 CJX262129 CAB262129 BQF262129 BGJ262129 AWN262129 AMR262129 ACV262129 SZ262129 JD262129 WVP196593 WLT196593 WBX196593 VSB196593 VIF196593 UYJ196593 UON196593 UER196593 TUV196593 TKZ196593 TBD196593 SRH196593 SHL196593 RXP196593 RNT196593 RDX196593 QUB196593 QKF196593 QAJ196593 PQN196593 PGR196593 OWV196593 OMZ196593 ODD196593 NTH196593 NJL196593 MZP196593 MPT196593 MFX196593 LWB196593 LMF196593 LCJ196593 KSN196593 KIR196593 JYV196593 JOZ196593 JFD196593 IVH196593 ILL196593 IBP196593 HRT196593 HHX196593 GYB196593 GOF196593 GEJ196593 FUN196593 FKR196593 FAV196593 EQZ196593 EHD196593 DXH196593 DNL196593 DDP196593 CTT196593 CJX196593 CAB196593 BQF196593 BGJ196593 AWN196593 AMR196593 ACV196593 SZ196593 JD196593 WVP131057 WLT131057 WBX131057 VSB131057 VIF131057 UYJ131057 UON131057 UER131057 TUV131057 TKZ131057 TBD131057 SRH131057 SHL131057 RXP131057 RNT131057 RDX131057 QUB131057 QKF131057 QAJ131057 PQN131057 PGR131057 OWV131057 OMZ131057 ODD131057 NTH131057 NJL131057 MZP131057 MPT131057 MFX131057 LWB131057 LMF131057 LCJ131057 KSN131057 KIR131057 JYV131057 JOZ131057 JFD131057 IVH131057 ILL131057 IBP131057 HRT131057 HHX131057 GYB131057 GOF131057 GEJ131057 FUN131057 FKR131057 FAV131057 EQZ131057 EHD131057 DXH131057 DNL131057 DDP131057 CTT131057 CJX131057 CAB131057 BQF131057 BGJ131057 AWN131057 AMR131057 ACV131057 SZ131057 JD131057 WVP65521 WLT65521 WBX65521 VSB65521 VIF65521 UYJ65521 UON65521 UER65521 TUV65521 TKZ65521 TBD65521 SRH65521 SHL65521 RXP65521 RNT65521 RDX65521 QUB65521 QKF65521 QAJ65521 PQN65521 PGR65521 OWV65521 OMZ65521 ODD65521 NTH65521 NJL65521 MZP65521 MPT65521 MFX65521 LWB65521 LMF65521 LCJ65521 KSN65521 KIR65521 JYV65521 JOZ65521 JFD65521 IVH65521 ILL65521 IBP65521 HRT65521 HHX65521 GYB65521 GOF65521 GEJ65521 FUN65521 FKR65521 FAV65521 EQZ65521 EHD65521 DXH65521 DNL65521 DDP65521 CTT65521 CJX65521 CAB65521 BQF65521 BGJ65521 AWN65521 AMR65521 ACV65521 SZ65521">
      <formula1>$A$57:$A$78</formula1>
    </dataValidation>
  </dataValidations>
  <printOptions horizontalCentered="1"/>
  <pageMargins left="0.39370078740157483" right="0.39370078740157483" top="0.59055118110236227" bottom="0.47244094488188981" header="0.31496062992125984" footer="0.31496062992125984"/>
  <pageSetup paperSize="9" scale="64" orientation="landscape" cellComments="asDisplayed" horizontalDpi="300" verticalDpi="300" r:id="rId1"/>
  <headerFooter alignWithMargins="0">
    <oddFooter>&amp;R&amp;12（令和２年７月開講訓練科から適用）　</oddFooter>
  </headerFooter>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FFFF00"/>
  </sheetPr>
  <dimension ref="A1:U58"/>
  <sheetViews>
    <sheetView view="pageBreakPreview" topLeftCell="A10" zoomScaleNormal="100" zoomScaleSheetLayoutView="100" zoomScalePageLayoutView="70" workbookViewId="0">
      <selection activeCell="V12" sqref="V12"/>
    </sheetView>
  </sheetViews>
  <sheetFormatPr defaultColWidth="9" defaultRowHeight="14.25"/>
  <cols>
    <col min="1" max="2" width="3.625" style="245" customWidth="1"/>
    <col min="3" max="3" width="5.625" style="245" customWidth="1"/>
    <col min="4" max="4" width="3.625" style="245" customWidth="1"/>
    <col min="5" max="5" width="10.625" style="245" customWidth="1"/>
    <col min="6" max="7" width="3.625" style="245" customWidth="1"/>
    <col min="8" max="9" width="5.625" style="245" customWidth="1"/>
    <col min="10" max="10" width="3.625" style="245" customWidth="1"/>
    <col min="11" max="14" width="5.625" style="245" customWidth="1"/>
    <col min="15" max="15" width="3.625" style="245" customWidth="1"/>
    <col min="16" max="17" width="5.625" style="245" customWidth="1"/>
    <col min="18" max="18" width="8.625" style="245" customWidth="1"/>
    <col min="19" max="16384" width="9" style="245"/>
  </cols>
  <sheetData>
    <row r="1" spans="1:18" ht="17.25" customHeight="1">
      <c r="R1" s="360" t="s">
        <v>759</v>
      </c>
    </row>
    <row r="2" spans="1:18" ht="24.95" customHeight="1">
      <c r="A2" s="2432" t="s">
        <v>908</v>
      </c>
      <c r="B2" s="2432"/>
      <c r="C2" s="2432"/>
      <c r="D2" s="2432"/>
      <c r="E2" s="2432"/>
      <c r="F2" s="2432"/>
      <c r="G2" s="2432"/>
      <c r="H2" s="2432"/>
      <c r="I2" s="2432"/>
      <c r="J2" s="2432"/>
      <c r="K2" s="2432"/>
      <c r="L2" s="2432"/>
      <c r="M2" s="2432"/>
      <c r="N2" s="2432"/>
      <c r="O2" s="2432"/>
      <c r="P2" s="2432"/>
      <c r="Q2" s="2432"/>
      <c r="R2" s="2432"/>
    </row>
    <row r="3" spans="1:18" s="246" customFormat="1" ht="16.5" customHeight="1">
      <c r="A3" s="2433" t="s">
        <v>398</v>
      </c>
      <c r="B3" s="2433"/>
      <c r="C3" s="2433"/>
      <c r="D3" s="2433"/>
      <c r="E3" s="2434" t="str">
        <f>IF(様式1!L11="","",様式1!L11)</f>
        <v>株式会社キャリアサプライ</v>
      </c>
      <c r="F3" s="2434"/>
      <c r="G3" s="2434"/>
      <c r="H3" s="2434"/>
      <c r="I3" s="2434"/>
      <c r="K3" s="2435" t="s">
        <v>313</v>
      </c>
      <c r="L3" s="2435"/>
      <c r="M3" s="2434" t="str">
        <f>IF(様式1!G36="","",様式1!G36)</f>
        <v>ゼロから始めるWord・Excel・PowerPoint実践科（託児・短時間)</v>
      </c>
      <c r="N3" s="2434"/>
      <c r="O3" s="2434"/>
      <c r="P3" s="2434"/>
      <c r="Q3" s="2434"/>
      <c r="R3" s="2434"/>
    </row>
    <row r="4" spans="1:18" ht="16.5" customHeight="1">
      <c r="A4" s="2433"/>
      <c r="B4" s="2433"/>
      <c r="C4" s="2433"/>
      <c r="D4" s="2433"/>
      <c r="E4" s="2434"/>
      <c r="F4" s="2434"/>
      <c r="G4" s="2434"/>
      <c r="H4" s="2434"/>
      <c r="I4" s="2434"/>
      <c r="J4" s="408"/>
      <c r="K4" s="2433"/>
      <c r="L4" s="2433"/>
      <c r="M4" s="2434"/>
      <c r="N4" s="2434"/>
      <c r="O4" s="2434"/>
      <c r="P4" s="2434"/>
      <c r="Q4" s="2434"/>
      <c r="R4" s="2434"/>
    </row>
    <row r="5" spans="1:18" s="248" customFormat="1" ht="23.1" customHeight="1">
      <c r="A5" s="248" t="s">
        <v>195</v>
      </c>
      <c r="B5" s="249"/>
      <c r="C5" s="249"/>
      <c r="D5" s="249"/>
      <c r="E5" s="249"/>
      <c r="F5" s="249"/>
      <c r="G5" s="249"/>
      <c r="H5" s="249"/>
      <c r="I5" s="249"/>
      <c r="J5" s="249"/>
      <c r="K5" s="249"/>
      <c r="L5" s="249"/>
      <c r="M5" s="249"/>
      <c r="N5" s="249"/>
      <c r="O5" s="249"/>
      <c r="P5" s="249"/>
      <c r="Q5" s="249"/>
    </row>
    <row r="6" spans="1:18" s="253" customFormat="1" ht="23.1" customHeight="1">
      <c r="A6" s="2436" t="s">
        <v>399</v>
      </c>
      <c r="B6" s="2436"/>
      <c r="C6" s="2436"/>
      <c r="D6" s="799"/>
      <c r="E6" s="635" t="s">
        <v>394</v>
      </c>
      <c r="F6" s="636" t="s">
        <v>541</v>
      </c>
      <c r="G6" s="2437"/>
      <c r="H6" s="2437"/>
      <c r="I6" s="2437"/>
      <c r="J6" s="396" t="s">
        <v>542</v>
      </c>
      <c r="K6" s="799" t="s">
        <v>568</v>
      </c>
      <c r="L6" s="288" t="s">
        <v>393</v>
      </c>
      <c r="M6" s="275"/>
      <c r="N6" s="636" t="s">
        <v>541</v>
      </c>
      <c r="O6" s="2437" t="str">
        <f>IF(様式5!L6="","",様式5!L6)</f>
        <v>03 営業・販売・事務分野</v>
      </c>
      <c r="P6" s="2437"/>
      <c r="Q6" s="2437"/>
      <c r="R6" s="397" t="s">
        <v>542</v>
      </c>
    </row>
    <row r="7" spans="1:18" s="253" customFormat="1" ht="23.1" customHeight="1">
      <c r="A7" s="2436" t="s">
        <v>225</v>
      </c>
      <c r="B7" s="2436"/>
      <c r="C7" s="2436"/>
      <c r="D7" s="2438">
        <f>IF(様式1!F37="","",様式1!F37)</f>
        <v>45069</v>
      </c>
      <c r="E7" s="2439"/>
      <c r="F7" s="2439"/>
      <c r="G7" s="2439"/>
      <c r="H7" s="632" t="s">
        <v>291</v>
      </c>
      <c r="I7" s="2439">
        <f>IF(様式1!K37="","",様式1!K37)</f>
        <v>45160</v>
      </c>
      <c r="J7" s="2439"/>
      <c r="K7" s="2439"/>
      <c r="L7" s="2439"/>
      <c r="M7" s="2440"/>
      <c r="N7" s="2441" t="s">
        <v>400</v>
      </c>
      <c r="O7" s="2442"/>
      <c r="P7" s="2443">
        <f>IF(様式1!F38="","",様式1!F38)</f>
        <v>15</v>
      </c>
      <c r="Q7" s="2444"/>
      <c r="R7" s="254" t="s">
        <v>60</v>
      </c>
    </row>
    <row r="8" spans="1:18" s="253" customFormat="1" ht="5.25" customHeight="1">
      <c r="A8" s="633"/>
      <c r="B8" s="633"/>
      <c r="C8" s="255"/>
      <c r="D8" s="255"/>
      <c r="E8" s="255"/>
      <c r="F8" s="255"/>
      <c r="G8" s="255"/>
      <c r="H8" s="255"/>
      <c r="I8" s="255"/>
      <c r="J8" s="255"/>
      <c r="K8" s="255"/>
      <c r="L8" s="255"/>
      <c r="M8" s="255"/>
      <c r="N8" s="633"/>
      <c r="O8" s="633"/>
      <c r="P8" s="255"/>
      <c r="Q8" s="255"/>
      <c r="R8" s="255"/>
    </row>
    <row r="9" spans="1:18" s="253" customFormat="1" ht="20.100000000000001" customHeight="1">
      <c r="A9" s="256" t="s">
        <v>401</v>
      </c>
      <c r="B9" s="633"/>
      <c r="C9" s="255"/>
      <c r="D9" s="255"/>
      <c r="E9" s="255"/>
      <c r="F9" s="255"/>
      <c r="G9" s="255"/>
      <c r="H9" s="255"/>
      <c r="I9" s="255"/>
      <c r="J9" s="255"/>
      <c r="K9" s="255"/>
      <c r="L9" s="255"/>
      <c r="M9" s="255"/>
      <c r="N9" s="633"/>
      <c r="O9" s="633"/>
      <c r="P9" s="255"/>
      <c r="Q9" s="255"/>
      <c r="R9" s="255"/>
    </row>
    <row r="10" spans="1:18" s="253" customFormat="1" ht="20.100000000000001" customHeight="1">
      <c r="A10" s="257" t="s">
        <v>402</v>
      </c>
      <c r="B10" s="258"/>
      <c r="C10" s="632"/>
      <c r="D10" s="632"/>
      <c r="E10" s="632"/>
      <c r="F10" s="632"/>
      <c r="G10" s="632"/>
      <c r="H10" s="632"/>
      <c r="I10" s="632"/>
      <c r="J10" s="632"/>
      <c r="K10" s="632"/>
      <c r="L10" s="632"/>
      <c r="M10" s="632"/>
      <c r="N10" s="258"/>
      <c r="O10" s="258"/>
      <c r="P10" s="632"/>
      <c r="Q10" s="632"/>
      <c r="R10" s="637"/>
    </row>
    <row r="11" spans="1:18" s="253" customFormat="1" ht="35.1" customHeight="1">
      <c r="A11" s="2424"/>
      <c r="B11" s="2426" t="s">
        <v>503</v>
      </c>
      <c r="C11" s="2427"/>
      <c r="D11" s="2427"/>
      <c r="E11" s="2427"/>
      <c r="F11" s="2427"/>
      <c r="G11" s="2427"/>
      <c r="H11" s="2427"/>
      <c r="I11" s="2427"/>
      <c r="J11" s="2427"/>
      <c r="K11" s="2427"/>
      <c r="L11" s="2427"/>
      <c r="M11" s="2427"/>
      <c r="N11" s="2427"/>
      <c r="O11" s="2427"/>
      <c r="P11" s="2427"/>
      <c r="Q11" s="2427"/>
      <c r="R11" s="2428"/>
    </row>
    <row r="12" spans="1:18" s="253" customFormat="1" ht="409.5" customHeight="1">
      <c r="A12" s="2425"/>
      <c r="B12" s="2429" t="s">
        <v>1457</v>
      </c>
      <c r="C12" s="2430"/>
      <c r="D12" s="2430"/>
      <c r="E12" s="2430"/>
      <c r="F12" s="2430"/>
      <c r="G12" s="2430"/>
      <c r="H12" s="2430"/>
      <c r="I12" s="2430"/>
      <c r="J12" s="2430"/>
      <c r="K12" s="2430"/>
      <c r="L12" s="2430"/>
      <c r="M12" s="2430"/>
      <c r="N12" s="2430"/>
      <c r="O12" s="2430"/>
      <c r="P12" s="2430"/>
      <c r="Q12" s="2430"/>
      <c r="R12" s="2431"/>
    </row>
    <row r="13" spans="1:18" s="253" customFormat="1" ht="20.100000000000001" customHeight="1">
      <c r="A13" s="257" t="s">
        <v>403</v>
      </c>
      <c r="B13" t="s">
        <v>1452</v>
      </c>
      <c r="C13" s="259"/>
      <c r="D13" s="259"/>
      <c r="E13" s="259"/>
      <c r="F13" s="259"/>
      <c r="G13" s="259"/>
      <c r="H13" s="259"/>
      <c r="I13" s="259"/>
      <c r="J13" s="259"/>
      <c r="K13" s="259"/>
      <c r="L13" s="259"/>
      <c r="M13" s="259"/>
      <c r="N13" s="259"/>
      <c r="O13" s="259"/>
      <c r="P13" s="259"/>
      <c r="Q13" s="259"/>
      <c r="R13" s="260"/>
    </row>
    <row r="14" spans="1:18" s="253" customFormat="1" ht="23.1" customHeight="1">
      <c r="A14" s="2424"/>
      <c r="B14" s="2445" t="s">
        <v>404</v>
      </c>
      <c r="C14" s="2446"/>
      <c r="D14" s="2446"/>
      <c r="E14" s="2446"/>
      <c r="F14" s="2447"/>
      <c r="G14" s="800"/>
      <c r="H14" s="636" t="s">
        <v>405</v>
      </c>
      <c r="I14" s="636"/>
      <c r="J14" s="800" t="s">
        <v>568</v>
      </c>
      <c r="K14" s="636" t="s">
        <v>406</v>
      </c>
      <c r="L14" s="250" t="s">
        <v>407</v>
      </c>
      <c r="M14" s="636"/>
      <c r="N14" s="639"/>
      <c r="O14" s="639"/>
      <c r="P14" s="636"/>
      <c r="Q14" s="636"/>
      <c r="R14" s="641"/>
    </row>
    <row r="15" spans="1:18" s="253" customFormat="1" ht="23.1" customHeight="1">
      <c r="A15" s="2424"/>
      <c r="B15" s="2445" t="s">
        <v>408</v>
      </c>
      <c r="C15" s="2446"/>
      <c r="D15" s="2446"/>
      <c r="E15" s="2446"/>
      <c r="F15" s="2447"/>
      <c r="G15" s="2448"/>
      <c r="H15" s="2449"/>
      <c r="I15" s="2449"/>
      <c r="J15" s="251" t="s">
        <v>409</v>
      </c>
      <c r="K15" s="251"/>
      <c r="L15" s="251"/>
      <c r="M15" s="251"/>
      <c r="N15" s="251"/>
      <c r="O15" s="251"/>
      <c r="P15" s="251"/>
      <c r="Q15" s="251"/>
      <c r="R15" s="252"/>
    </row>
    <row r="16" spans="1:18" s="253" customFormat="1" ht="23.1" customHeight="1">
      <c r="A16" s="2424"/>
      <c r="B16" s="2445" t="s">
        <v>410</v>
      </c>
      <c r="C16" s="2446"/>
      <c r="D16" s="2446"/>
      <c r="E16" s="2446"/>
      <c r="F16" s="2447"/>
      <c r="G16" s="2448"/>
      <c r="H16" s="2449"/>
      <c r="I16" s="2449"/>
      <c r="J16" s="251" t="s">
        <v>409</v>
      </c>
      <c r="K16" s="251"/>
      <c r="L16" s="251"/>
      <c r="M16" s="251"/>
      <c r="N16" s="251"/>
      <c r="O16" s="251"/>
      <c r="P16" s="251"/>
      <c r="Q16" s="251"/>
      <c r="R16" s="252"/>
    </row>
    <row r="17" spans="1:21" s="253" customFormat="1" ht="23.1" customHeight="1">
      <c r="A17" s="2425"/>
      <c r="B17" s="2445" t="s">
        <v>411</v>
      </c>
      <c r="C17" s="2446"/>
      <c r="D17" s="2446"/>
      <c r="E17" s="2446"/>
      <c r="F17" s="2447"/>
      <c r="G17" s="2448"/>
      <c r="H17" s="2449"/>
      <c r="I17" s="2449"/>
      <c r="J17" s="251" t="s">
        <v>412</v>
      </c>
      <c r="K17" s="251"/>
      <c r="L17" s="251"/>
      <c r="M17" s="251"/>
      <c r="N17" s="251"/>
      <c r="O17" s="251"/>
      <c r="P17" s="251"/>
      <c r="Q17" s="251"/>
      <c r="R17" s="252"/>
    </row>
    <row r="18" spans="1:21" s="253" customFormat="1" ht="8.1" customHeight="1">
      <c r="A18" s="262"/>
      <c r="C18" s="256"/>
      <c r="D18" s="256"/>
      <c r="E18" s="256"/>
      <c r="F18" s="256"/>
      <c r="G18" s="255"/>
      <c r="H18" s="255"/>
      <c r="I18" s="255"/>
      <c r="J18" s="255"/>
      <c r="K18" s="255"/>
      <c r="L18" s="255"/>
      <c r="M18" s="255"/>
      <c r="N18" s="633"/>
      <c r="O18" s="633"/>
      <c r="P18" s="255"/>
      <c r="Q18" s="255"/>
      <c r="R18" s="255"/>
    </row>
    <row r="19" spans="1:21" s="263" customFormat="1" ht="23.1" customHeight="1">
      <c r="A19" s="263" t="s">
        <v>413</v>
      </c>
      <c r="B19" s="264"/>
      <c r="C19" s="264"/>
      <c r="D19" s="264"/>
      <c r="E19" s="264"/>
      <c r="F19" s="264"/>
      <c r="G19" s="264"/>
      <c r="H19" s="264"/>
      <c r="I19" s="264"/>
      <c r="J19" s="264"/>
      <c r="K19" s="264"/>
      <c r="L19" s="264"/>
      <c r="M19" s="264"/>
      <c r="N19" s="264"/>
      <c r="O19" s="264"/>
      <c r="P19" s="264"/>
      <c r="Q19" s="264"/>
      <c r="R19" s="264"/>
    </row>
    <row r="20" spans="1:21" s="263" customFormat="1" ht="23.1" customHeight="1">
      <c r="A20" s="265" t="s">
        <v>414</v>
      </c>
      <c r="B20" s="266"/>
      <c r="C20" s="266"/>
      <c r="D20" s="266"/>
      <c r="E20" s="266"/>
      <c r="F20" s="266"/>
      <c r="G20" s="266"/>
      <c r="H20" s="266"/>
      <c r="I20" s="267"/>
      <c r="J20" s="266"/>
      <c r="K20" s="266"/>
      <c r="L20" s="266"/>
      <c r="M20" s="266"/>
      <c r="N20" s="266"/>
      <c r="O20" s="266"/>
      <c r="P20" s="266"/>
      <c r="Q20" s="266"/>
      <c r="R20" s="268"/>
    </row>
    <row r="21" spans="1:21" s="263" customFormat="1" ht="23.1" customHeight="1">
      <c r="A21" s="269"/>
      <c r="B21" s="801"/>
      <c r="C21" s="2450" t="s">
        <v>509</v>
      </c>
      <c r="D21" s="2451"/>
      <c r="E21" s="2451"/>
      <c r="F21" s="2451"/>
      <c r="G21" s="2451"/>
      <c r="H21" s="2451"/>
      <c r="I21" s="2451"/>
      <c r="J21" s="2451"/>
      <c r="K21" s="2451"/>
      <c r="L21" s="2451"/>
      <c r="M21" s="2451"/>
      <c r="N21" s="2451"/>
      <c r="O21" s="2451"/>
      <c r="P21" s="2451"/>
      <c r="Q21" s="2451"/>
      <c r="R21" s="2452"/>
    </row>
    <row r="22" spans="1:21" s="263" customFormat="1" ht="23.1" customHeight="1">
      <c r="A22" s="269"/>
      <c r="B22" s="801"/>
      <c r="C22" s="2450" t="s">
        <v>1227</v>
      </c>
      <c r="D22" s="2451"/>
      <c r="E22" s="2451"/>
      <c r="F22" s="2451"/>
      <c r="G22" s="2451"/>
      <c r="H22" s="2451"/>
      <c r="I22" s="2451"/>
      <c r="J22" s="2451"/>
      <c r="K22" s="2451"/>
      <c r="L22" s="2451"/>
      <c r="M22" s="2451"/>
      <c r="N22" s="2451"/>
      <c r="O22" s="2451"/>
      <c r="P22" s="2451"/>
      <c r="Q22" s="2451"/>
      <c r="R22" s="2452"/>
    </row>
    <row r="23" spans="1:21" s="253" customFormat="1" ht="39.950000000000003" customHeight="1">
      <c r="A23" s="2426" t="s">
        <v>1222</v>
      </c>
      <c r="B23" s="2427"/>
      <c r="C23" s="2427"/>
      <c r="D23" s="2427"/>
      <c r="E23" s="2427"/>
      <c r="F23" s="2427"/>
      <c r="G23" s="2427"/>
      <c r="H23" s="2427"/>
      <c r="I23" s="2427"/>
      <c r="J23" s="2427"/>
      <c r="K23" s="2427"/>
      <c r="L23" s="2427"/>
      <c r="M23" s="2427"/>
      <c r="N23" s="2427"/>
      <c r="O23" s="2427"/>
      <c r="P23" s="2427"/>
      <c r="Q23" s="2427"/>
      <c r="R23" s="2428"/>
      <c r="S23" s="263"/>
      <c r="T23" s="263"/>
      <c r="U23" s="263"/>
    </row>
    <row r="24" spans="1:21" s="277" customFormat="1" ht="30" customHeight="1">
      <c r="A24" s="482"/>
      <c r="B24" s="1010" t="s">
        <v>1429</v>
      </c>
      <c r="C24" s="2453" t="s">
        <v>1453</v>
      </c>
      <c r="D24" s="2454"/>
      <c r="E24" s="2454"/>
      <c r="F24" s="2454"/>
      <c r="G24" s="2454"/>
      <c r="H24" s="2454"/>
      <c r="I24" s="2454"/>
      <c r="J24" s="2454"/>
      <c r="K24" s="2454"/>
      <c r="L24" s="2454"/>
      <c r="M24" s="2454"/>
      <c r="N24" s="2454"/>
      <c r="O24" s="2454"/>
      <c r="P24" s="2454"/>
      <c r="Q24" s="2454"/>
      <c r="R24" s="2455"/>
      <c r="S24" s="263"/>
      <c r="T24" s="263"/>
      <c r="U24" s="263"/>
    </row>
    <row r="25" spans="1:21" s="263" customFormat="1" ht="35.1" customHeight="1">
      <c r="A25" s="2426" t="s">
        <v>1223</v>
      </c>
      <c r="B25" s="2427"/>
      <c r="C25" s="2427"/>
      <c r="D25" s="2427"/>
      <c r="E25" s="2427"/>
      <c r="F25" s="2427"/>
      <c r="G25" s="2427"/>
      <c r="H25" s="2427"/>
      <c r="I25" s="2427"/>
      <c r="J25" s="2427"/>
      <c r="K25" s="2427"/>
      <c r="L25" s="2427"/>
      <c r="M25" s="2427"/>
      <c r="N25" s="2427"/>
      <c r="O25" s="2427"/>
      <c r="P25" s="2427"/>
      <c r="Q25" s="2427"/>
      <c r="R25" s="2428"/>
    </row>
    <row r="26" spans="1:21" s="263" customFormat="1" ht="28.5" customHeight="1">
      <c r="A26" s="593"/>
      <c r="B26" s="803"/>
      <c r="C26" s="2453" t="s">
        <v>1220</v>
      </c>
      <c r="D26" s="2454"/>
      <c r="E26" s="2454"/>
      <c r="F26" s="2454"/>
      <c r="G26" s="2454"/>
      <c r="H26" s="2454"/>
      <c r="I26" s="2454"/>
      <c r="J26" s="2454"/>
      <c r="K26" s="2454"/>
      <c r="L26" s="2454"/>
      <c r="M26" s="2454"/>
      <c r="N26" s="2454"/>
      <c r="O26" s="2454"/>
      <c r="P26" s="2454"/>
      <c r="Q26" s="2454"/>
      <c r="R26" s="2455"/>
    </row>
    <row r="27" spans="1:21" s="291" customFormat="1" ht="12.95" customHeight="1">
      <c r="A27" s="483" t="s">
        <v>722</v>
      </c>
      <c r="B27" s="484"/>
      <c r="C27" s="485"/>
      <c r="D27" s="485"/>
      <c r="E27" s="485"/>
      <c r="F27" s="485"/>
      <c r="G27" s="485"/>
      <c r="H27" s="485"/>
      <c r="I27" s="485"/>
      <c r="J27" s="485"/>
      <c r="K27" s="485"/>
      <c r="L27" s="484"/>
      <c r="M27" s="484"/>
      <c r="N27" s="485"/>
      <c r="O27" s="484"/>
      <c r="P27" s="486"/>
      <c r="Q27" s="487"/>
      <c r="R27" s="487"/>
      <c r="S27" s="292"/>
      <c r="T27" s="292"/>
      <c r="U27" s="292"/>
    </row>
    <row r="28" spans="1:21" ht="17.25" customHeight="1">
      <c r="R28" s="360" t="s">
        <v>759</v>
      </c>
    </row>
    <row r="29" spans="1:21" ht="24.95" customHeight="1">
      <c r="A29" s="2432" t="s">
        <v>908</v>
      </c>
      <c r="B29" s="2432"/>
      <c r="C29" s="2432"/>
      <c r="D29" s="2432"/>
      <c r="E29" s="2432"/>
      <c r="F29" s="2432"/>
      <c r="G29" s="2432"/>
      <c r="H29" s="2432"/>
      <c r="I29" s="2432"/>
      <c r="J29" s="2432"/>
      <c r="K29" s="2432"/>
      <c r="L29" s="2432"/>
      <c r="M29" s="2432"/>
      <c r="N29" s="2432"/>
      <c r="O29" s="2432"/>
      <c r="P29" s="2432"/>
      <c r="Q29" s="2432"/>
      <c r="R29" s="2432"/>
    </row>
    <row r="30" spans="1:21" s="246" customFormat="1" ht="28.5" customHeight="1">
      <c r="A30" s="2433" t="s">
        <v>398</v>
      </c>
      <c r="B30" s="2433"/>
      <c r="C30" s="2433"/>
      <c r="D30" s="2433"/>
      <c r="E30" s="2456"/>
      <c r="F30" s="2456"/>
      <c r="G30" s="2456"/>
      <c r="H30" s="2456"/>
      <c r="I30" s="2456"/>
      <c r="K30" s="624" t="s">
        <v>313</v>
      </c>
      <c r="L30" s="247"/>
      <c r="M30" s="2456"/>
      <c r="N30" s="2456"/>
      <c r="O30" s="2456"/>
      <c r="P30" s="2456"/>
      <c r="Q30" s="2456"/>
      <c r="R30" s="2456"/>
    </row>
    <row r="31" spans="1:21" ht="1.5" customHeight="1">
      <c r="B31" s="408"/>
      <c r="C31" s="408"/>
      <c r="D31" s="408"/>
      <c r="E31" s="408"/>
      <c r="F31" s="408"/>
      <c r="G31" s="408"/>
      <c r="H31" s="408"/>
      <c r="I31" s="408"/>
      <c r="J31" s="408"/>
      <c r="K31" s="408"/>
      <c r="L31" s="408"/>
      <c r="M31" s="408"/>
      <c r="N31" s="408"/>
      <c r="O31" s="408"/>
      <c r="P31" s="408"/>
      <c r="Q31" s="408"/>
    </row>
    <row r="32" spans="1:21" s="248" customFormat="1" ht="23.1" customHeight="1">
      <c r="A32" s="248" t="s">
        <v>195</v>
      </c>
      <c r="B32" s="249"/>
      <c r="C32" s="249"/>
      <c r="D32" s="249"/>
      <c r="E32" s="249"/>
      <c r="F32" s="249"/>
      <c r="G32" s="249"/>
      <c r="H32" s="249"/>
      <c r="I32" s="249"/>
      <c r="J32" s="249"/>
      <c r="K32" s="249"/>
      <c r="L32" s="249"/>
      <c r="M32" s="249"/>
      <c r="N32" s="249"/>
      <c r="O32" s="249"/>
      <c r="P32" s="249"/>
      <c r="Q32" s="249"/>
    </row>
    <row r="33" spans="1:18" s="253" customFormat="1" ht="23.1" customHeight="1">
      <c r="A33" s="2436" t="s">
        <v>399</v>
      </c>
      <c r="B33" s="2436"/>
      <c r="C33" s="2436"/>
      <c r="D33" s="638"/>
      <c r="E33" s="635" t="s">
        <v>394</v>
      </c>
      <c r="F33" s="636" t="s">
        <v>586</v>
      </c>
      <c r="G33" s="2457"/>
      <c r="H33" s="2457"/>
      <c r="I33" s="2457"/>
      <c r="J33" s="396" t="s">
        <v>587</v>
      </c>
      <c r="K33" s="638"/>
      <c r="L33" s="288" t="s">
        <v>393</v>
      </c>
      <c r="M33" s="275"/>
      <c r="N33" s="636" t="s">
        <v>586</v>
      </c>
      <c r="O33" s="2457"/>
      <c r="P33" s="2457"/>
      <c r="Q33" s="2457"/>
      <c r="R33" s="397" t="s">
        <v>587</v>
      </c>
    </row>
    <row r="34" spans="1:18" s="253" customFormat="1" ht="23.1" customHeight="1">
      <c r="A34" s="2436" t="s">
        <v>225</v>
      </c>
      <c r="B34" s="2436"/>
      <c r="C34" s="2436"/>
      <c r="D34" s="2443"/>
      <c r="E34" s="2444"/>
      <c r="F34" s="2444"/>
      <c r="G34" s="2444"/>
      <c r="H34" s="632" t="s">
        <v>588</v>
      </c>
      <c r="I34" s="2444"/>
      <c r="J34" s="2444"/>
      <c r="K34" s="2444"/>
      <c r="L34" s="2444"/>
      <c r="M34" s="2458"/>
      <c r="N34" s="2441" t="s">
        <v>400</v>
      </c>
      <c r="O34" s="2442"/>
      <c r="P34" s="2443"/>
      <c r="Q34" s="2444"/>
      <c r="R34" s="254" t="s">
        <v>60</v>
      </c>
    </row>
    <row r="35" spans="1:18" s="253" customFormat="1" ht="8.1" customHeight="1">
      <c r="A35" s="633"/>
      <c r="B35" s="633"/>
      <c r="C35" s="255"/>
      <c r="D35" s="255"/>
      <c r="E35" s="255"/>
      <c r="F35" s="255"/>
      <c r="G35" s="255"/>
      <c r="H35" s="255"/>
      <c r="I35" s="255"/>
      <c r="J35" s="255"/>
      <c r="K35" s="255"/>
      <c r="L35" s="255"/>
      <c r="M35" s="255"/>
      <c r="N35" s="633"/>
      <c r="O35" s="633"/>
      <c r="P35" s="255"/>
      <c r="Q35" s="255"/>
      <c r="R35" s="255"/>
    </row>
    <row r="36" spans="1:18" s="253" customFormat="1" ht="20.100000000000001" customHeight="1">
      <c r="A36" s="256" t="s">
        <v>401</v>
      </c>
      <c r="B36" s="633"/>
      <c r="C36" s="255"/>
      <c r="D36" s="255"/>
      <c r="E36" s="255"/>
      <c r="F36" s="255"/>
      <c r="G36" s="255"/>
      <c r="H36" s="255"/>
      <c r="I36" s="255"/>
      <c r="J36" s="255"/>
      <c r="K36" s="255"/>
      <c r="L36" s="255"/>
      <c r="M36" s="255"/>
      <c r="N36" s="633"/>
      <c r="O36" s="633"/>
      <c r="P36" s="255"/>
      <c r="Q36" s="255"/>
      <c r="R36" s="255"/>
    </row>
    <row r="37" spans="1:18" s="253" customFormat="1" ht="20.100000000000001" customHeight="1">
      <c r="A37" s="257" t="s">
        <v>589</v>
      </c>
      <c r="B37" s="258"/>
      <c r="C37" s="632"/>
      <c r="D37" s="632"/>
      <c r="E37" s="632"/>
      <c r="F37" s="632"/>
      <c r="G37" s="632"/>
      <c r="H37" s="632"/>
      <c r="I37" s="632"/>
      <c r="J37" s="632"/>
      <c r="K37" s="632"/>
      <c r="L37" s="632"/>
      <c r="M37" s="632"/>
      <c r="N37" s="258"/>
      <c r="O37" s="258"/>
      <c r="P37" s="632"/>
      <c r="Q37" s="632"/>
      <c r="R37" s="637"/>
    </row>
    <row r="38" spans="1:18" s="253" customFormat="1" ht="35.1" customHeight="1">
      <c r="A38" s="2424"/>
      <c r="B38" s="2426" t="s">
        <v>503</v>
      </c>
      <c r="C38" s="2427"/>
      <c r="D38" s="2427"/>
      <c r="E38" s="2427"/>
      <c r="F38" s="2427"/>
      <c r="G38" s="2427"/>
      <c r="H38" s="2427"/>
      <c r="I38" s="2427"/>
      <c r="J38" s="2427"/>
      <c r="K38" s="2427"/>
      <c r="L38" s="2427"/>
      <c r="M38" s="2427"/>
      <c r="N38" s="2427"/>
      <c r="O38" s="2427"/>
      <c r="P38" s="2427"/>
      <c r="Q38" s="2427"/>
      <c r="R38" s="2428"/>
    </row>
    <row r="39" spans="1:18" s="253" customFormat="1" ht="300" customHeight="1">
      <c r="A39" s="2425"/>
      <c r="B39" s="2459"/>
      <c r="C39" s="2460"/>
      <c r="D39" s="2460"/>
      <c r="E39" s="2460"/>
      <c r="F39" s="2460"/>
      <c r="G39" s="2460"/>
      <c r="H39" s="2460"/>
      <c r="I39" s="2460"/>
      <c r="J39" s="2460"/>
      <c r="K39" s="2460"/>
      <c r="L39" s="2460"/>
      <c r="M39" s="2460"/>
      <c r="N39" s="2460"/>
      <c r="O39" s="2460"/>
      <c r="P39" s="2460"/>
      <c r="Q39" s="2460"/>
      <c r="R39" s="2461"/>
    </row>
    <row r="40" spans="1:18" s="253" customFormat="1" ht="20.100000000000001" customHeight="1">
      <c r="A40" s="257" t="s">
        <v>590</v>
      </c>
      <c r="B40" s="259"/>
      <c r="C40" s="259"/>
      <c r="D40" s="259"/>
      <c r="E40" s="259"/>
      <c r="F40" s="259"/>
      <c r="G40" s="259"/>
      <c r="H40" s="259"/>
      <c r="I40" s="259"/>
      <c r="J40" s="259"/>
      <c r="K40" s="259"/>
      <c r="L40" s="259"/>
      <c r="M40" s="259"/>
      <c r="N40" s="259"/>
      <c r="O40" s="259"/>
      <c r="P40" s="259"/>
      <c r="Q40" s="259"/>
      <c r="R40" s="260"/>
    </row>
    <row r="41" spans="1:18" s="253" customFormat="1" ht="23.1" customHeight="1">
      <c r="A41" s="2424"/>
      <c r="B41" s="2445" t="s">
        <v>404</v>
      </c>
      <c r="C41" s="2446"/>
      <c r="D41" s="2446"/>
      <c r="E41" s="2446"/>
      <c r="F41" s="2447"/>
      <c r="G41" s="261"/>
      <c r="H41" s="636" t="s">
        <v>405</v>
      </c>
      <c r="I41" s="636"/>
      <c r="J41" s="261"/>
      <c r="K41" s="636" t="s">
        <v>406</v>
      </c>
      <c r="L41" s="250" t="s">
        <v>407</v>
      </c>
      <c r="M41" s="636"/>
      <c r="N41" s="639"/>
      <c r="O41" s="639"/>
      <c r="P41" s="636"/>
      <c r="Q41" s="636"/>
      <c r="R41" s="641"/>
    </row>
    <row r="42" spans="1:18" s="253" customFormat="1" ht="23.1" customHeight="1">
      <c r="A42" s="2424"/>
      <c r="B42" s="2445" t="s">
        <v>408</v>
      </c>
      <c r="C42" s="2446"/>
      <c r="D42" s="2446"/>
      <c r="E42" s="2446"/>
      <c r="F42" s="2447"/>
      <c r="G42" s="2462"/>
      <c r="H42" s="2463"/>
      <c r="I42" s="2463"/>
      <c r="J42" s="251" t="s">
        <v>409</v>
      </c>
      <c r="K42" s="251"/>
      <c r="L42" s="251"/>
      <c r="M42" s="251"/>
      <c r="N42" s="251"/>
      <c r="O42" s="251"/>
      <c r="P42" s="251"/>
      <c r="Q42" s="251"/>
      <c r="R42" s="252"/>
    </row>
    <row r="43" spans="1:18" s="253" customFormat="1" ht="23.1" customHeight="1">
      <c r="A43" s="2424"/>
      <c r="B43" s="2445" t="s">
        <v>410</v>
      </c>
      <c r="C43" s="2446"/>
      <c r="D43" s="2446"/>
      <c r="E43" s="2446"/>
      <c r="F43" s="2447"/>
      <c r="G43" s="2462"/>
      <c r="H43" s="2463"/>
      <c r="I43" s="2463"/>
      <c r="J43" s="251" t="s">
        <v>409</v>
      </c>
      <c r="K43" s="251"/>
      <c r="L43" s="251"/>
      <c r="M43" s="251"/>
      <c r="N43" s="251"/>
      <c r="O43" s="251"/>
      <c r="P43" s="251"/>
      <c r="Q43" s="251"/>
      <c r="R43" s="252"/>
    </row>
    <row r="44" spans="1:18" s="253" customFormat="1" ht="23.1" customHeight="1">
      <c r="A44" s="2425"/>
      <c r="B44" s="2445" t="s">
        <v>411</v>
      </c>
      <c r="C44" s="2446"/>
      <c r="D44" s="2446"/>
      <c r="E44" s="2446"/>
      <c r="F44" s="2447"/>
      <c r="G44" s="2462"/>
      <c r="H44" s="2463"/>
      <c r="I44" s="2463"/>
      <c r="J44" s="251" t="s">
        <v>591</v>
      </c>
      <c r="K44" s="251"/>
      <c r="L44" s="251"/>
      <c r="M44" s="251"/>
      <c r="N44" s="251"/>
      <c r="O44" s="251"/>
      <c r="P44" s="251"/>
      <c r="Q44" s="251"/>
      <c r="R44" s="252"/>
    </row>
    <row r="45" spans="1:18" s="253" customFormat="1" ht="8.1" customHeight="1">
      <c r="A45" s="262"/>
      <c r="C45" s="256"/>
      <c r="D45" s="256"/>
      <c r="E45" s="256"/>
      <c r="F45" s="256"/>
      <c r="G45" s="255"/>
      <c r="H45" s="255"/>
      <c r="I45" s="255"/>
      <c r="J45" s="255"/>
      <c r="K45" s="255"/>
      <c r="L45" s="255"/>
      <c r="M45" s="255"/>
      <c r="N45" s="633"/>
      <c r="O45" s="633"/>
      <c r="P45" s="255"/>
      <c r="Q45" s="255"/>
      <c r="R45" s="255"/>
    </row>
    <row r="46" spans="1:18" s="263" customFormat="1" ht="23.1" customHeight="1">
      <c r="A46" s="263" t="s">
        <v>592</v>
      </c>
      <c r="B46" s="264"/>
      <c r="C46" s="264"/>
      <c r="D46" s="264"/>
      <c r="E46" s="264"/>
      <c r="F46" s="264"/>
      <c r="G46" s="264"/>
      <c r="H46" s="264"/>
      <c r="I46" s="264"/>
      <c r="J46" s="264"/>
      <c r="K46" s="264"/>
      <c r="L46" s="264"/>
      <c r="M46" s="264"/>
      <c r="N46" s="264"/>
      <c r="O46" s="264"/>
      <c r="P46" s="264"/>
      <c r="Q46" s="264"/>
      <c r="R46" s="264"/>
    </row>
    <row r="47" spans="1:18" s="263" customFormat="1" ht="23.1" customHeight="1">
      <c r="A47" s="821" t="s">
        <v>414</v>
      </c>
      <c r="B47" s="266"/>
      <c r="C47" s="266"/>
      <c r="D47" s="266"/>
      <c r="E47" s="266"/>
      <c r="F47" s="266"/>
      <c r="G47" s="266"/>
      <c r="H47" s="266"/>
      <c r="I47" s="267"/>
      <c r="J47" s="266"/>
      <c r="K47" s="266"/>
      <c r="L47" s="266"/>
      <c r="M47" s="266"/>
      <c r="N47" s="266"/>
      <c r="O47" s="266"/>
      <c r="P47" s="266"/>
      <c r="Q47" s="266"/>
      <c r="R47" s="268"/>
    </row>
    <row r="48" spans="1:18" s="263" customFormat="1" ht="23.1" customHeight="1">
      <c r="A48" s="269"/>
      <c r="B48" s="358"/>
      <c r="C48" s="2450" t="s">
        <v>509</v>
      </c>
      <c r="D48" s="2451"/>
      <c r="E48" s="2451"/>
      <c r="F48" s="2451"/>
      <c r="G48" s="2451"/>
      <c r="H48" s="2451"/>
      <c r="I48" s="2451"/>
      <c r="J48" s="2451"/>
      <c r="K48" s="2451"/>
      <c r="L48" s="2451"/>
      <c r="M48" s="2451"/>
      <c r="N48" s="2451"/>
      <c r="O48" s="2451"/>
      <c r="P48" s="2451"/>
      <c r="Q48" s="2451"/>
      <c r="R48" s="2452"/>
    </row>
    <row r="49" spans="1:21" s="263" customFormat="1" ht="23.1" customHeight="1">
      <c r="A49" s="269"/>
      <c r="B49" s="358"/>
      <c r="C49" s="2450" t="s">
        <v>1227</v>
      </c>
      <c r="D49" s="2451"/>
      <c r="E49" s="2451"/>
      <c r="F49" s="2451"/>
      <c r="G49" s="2451"/>
      <c r="H49" s="2451"/>
      <c r="I49" s="2451"/>
      <c r="J49" s="2451"/>
      <c r="K49" s="2451"/>
      <c r="L49" s="2451"/>
      <c r="M49" s="2451"/>
      <c r="N49" s="2451"/>
      <c r="O49" s="2451"/>
      <c r="P49" s="2451"/>
      <c r="Q49" s="2451"/>
      <c r="R49" s="2452"/>
    </row>
    <row r="50" spans="1:21" s="253" customFormat="1" ht="39.950000000000003" customHeight="1">
      <c r="A50" s="2426" t="s">
        <v>1221</v>
      </c>
      <c r="B50" s="2427"/>
      <c r="C50" s="2427"/>
      <c r="D50" s="2427"/>
      <c r="E50" s="2427"/>
      <c r="F50" s="2427"/>
      <c r="G50" s="2427"/>
      <c r="H50" s="2427"/>
      <c r="I50" s="2427"/>
      <c r="J50" s="2427"/>
      <c r="K50" s="2427"/>
      <c r="L50" s="2427"/>
      <c r="M50" s="2427"/>
      <c r="N50" s="2427"/>
      <c r="O50" s="2427"/>
      <c r="P50" s="2427"/>
      <c r="Q50" s="2427"/>
      <c r="R50" s="2428"/>
      <c r="S50" s="263"/>
      <c r="T50" s="263"/>
      <c r="U50" s="263"/>
    </row>
    <row r="51" spans="1:21" s="277" customFormat="1" ht="30" customHeight="1">
      <c r="A51" s="482"/>
      <c r="B51" s="481"/>
      <c r="C51" s="2453" t="s">
        <v>1042</v>
      </c>
      <c r="D51" s="2454"/>
      <c r="E51" s="2454"/>
      <c r="F51" s="2454"/>
      <c r="G51" s="2454"/>
      <c r="H51" s="2454"/>
      <c r="I51" s="2454"/>
      <c r="J51" s="2454"/>
      <c r="K51" s="2454"/>
      <c r="L51" s="2454"/>
      <c r="M51" s="2454"/>
      <c r="N51" s="2454"/>
      <c r="O51" s="2454"/>
      <c r="P51" s="2454"/>
      <c r="Q51" s="2454"/>
      <c r="R51" s="2455"/>
      <c r="S51" s="263"/>
      <c r="T51" s="263"/>
      <c r="U51" s="263"/>
    </row>
    <row r="52" spans="1:21" s="263" customFormat="1" ht="33" customHeight="1">
      <c r="A52" s="2426" t="s">
        <v>1212</v>
      </c>
      <c r="B52" s="2427"/>
      <c r="C52" s="2427"/>
      <c r="D52" s="2427"/>
      <c r="E52" s="2427"/>
      <c r="F52" s="2427"/>
      <c r="G52" s="2427"/>
      <c r="H52" s="2427"/>
      <c r="I52" s="2427"/>
      <c r="J52" s="2427"/>
      <c r="K52" s="2427"/>
      <c r="L52" s="2427"/>
      <c r="M52" s="2427"/>
      <c r="N52" s="2427"/>
      <c r="O52" s="2427"/>
      <c r="P52" s="2427"/>
      <c r="Q52" s="2427"/>
      <c r="R52" s="2428"/>
    </row>
    <row r="53" spans="1:21" s="263" customFormat="1" ht="28.5" customHeight="1">
      <c r="A53" s="593"/>
      <c r="B53" s="594"/>
      <c r="C53" s="2453" t="s">
        <v>1220</v>
      </c>
      <c r="D53" s="2454"/>
      <c r="E53" s="2454"/>
      <c r="F53" s="2454"/>
      <c r="G53" s="2454"/>
      <c r="H53" s="2454"/>
      <c r="I53" s="2454"/>
      <c r="J53" s="2454"/>
      <c r="K53" s="2454"/>
      <c r="L53" s="2454"/>
      <c r="M53" s="2454"/>
      <c r="N53" s="2454"/>
      <c r="O53" s="2454"/>
      <c r="P53" s="2454"/>
      <c r="Q53" s="2454"/>
      <c r="R53" s="2455"/>
    </row>
    <row r="54" spans="1:21" s="291" customFormat="1" ht="12.95" customHeight="1">
      <c r="A54" s="483" t="s">
        <v>722</v>
      </c>
      <c r="B54" s="484"/>
      <c r="C54" s="485"/>
      <c r="D54" s="485"/>
      <c r="E54" s="485"/>
      <c r="F54" s="485"/>
      <c r="G54" s="485"/>
      <c r="H54" s="485"/>
      <c r="I54" s="485"/>
      <c r="J54" s="485"/>
      <c r="K54" s="485"/>
      <c r="L54" s="484"/>
      <c r="M54" s="484"/>
      <c r="N54" s="485"/>
      <c r="O54" s="484"/>
      <c r="P54" s="486"/>
      <c r="Q54" s="487"/>
      <c r="R54" s="487"/>
      <c r="S54" s="292"/>
      <c r="T54" s="292"/>
      <c r="U54" s="292"/>
    </row>
    <row r="55" spans="1:21">
      <c r="C55" s="270"/>
      <c r="D55" s="270"/>
    </row>
    <row r="56" spans="1:21">
      <c r="C56" s="270"/>
      <c r="D56" s="270"/>
    </row>
    <row r="57" spans="1:21">
      <c r="C57" s="270"/>
      <c r="D57" s="270"/>
    </row>
    <row r="58" spans="1:21">
      <c r="C58" s="270"/>
      <c r="D58" s="270"/>
    </row>
  </sheetData>
  <mergeCells count="59">
    <mergeCell ref="C51:R51"/>
    <mergeCell ref="A52:R52"/>
    <mergeCell ref="C53:R53"/>
    <mergeCell ref="G44:I44"/>
    <mergeCell ref="C48:R48"/>
    <mergeCell ref="A50:R50"/>
    <mergeCell ref="C49:R49"/>
    <mergeCell ref="A38:A39"/>
    <mergeCell ref="B38:R38"/>
    <mergeCell ref="B39:R39"/>
    <mergeCell ref="A41:A44"/>
    <mergeCell ref="B41:F41"/>
    <mergeCell ref="B42:F42"/>
    <mergeCell ref="G42:I42"/>
    <mergeCell ref="B43:F43"/>
    <mergeCell ref="G43:I43"/>
    <mergeCell ref="B44:F44"/>
    <mergeCell ref="A33:C33"/>
    <mergeCell ref="G33:I33"/>
    <mergeCell ref="O33:Q33"/>
    <mergeCell ref="A34:C34"/>
    <mergeCell ref="D34:G34"/>
    <mergeCell ref="I34:M34"/>
    <mergeCell ref="N34:O34"/>
    <mergeCell ref="P34:Q34"/>
    <mergeCell ref="C26:R26"/>
    <mergeCell ref="A29:R29"/>
    <mergeCell ref="A30:D30"/>
    <mergeCell ref="E30:I30"/>
    <mergeCell ref="M30:R30"/>
    <mergeCell ref="C21:R21"/>
    <mergeCell ref="A23:R23"/>
    <mergeCell ref="C24:R24"/>
    <mergeCell ref="A25:R25"/>
    <mergeCell ref="C22:R22"/>
    <mergeCell ref="A14:A17"/>
    <mergeCell ref="B14:F14"/>
    <mergeCell ref="B15:F15"/>
    <mergeCell ref="G15:I15"/>
    <mergeCell ref="B16:F16"/>
    <mergeCell ref="G16:I16"/>
    <mergeCell ref="B17:F17"/>
    <mergeCell ref="G17:I17"/>
    <mergeCell ref="A11:A12"/>
    <mergeCell ref="B11:R11"/>
    <mergeCell ref="B12:R12"/>
    <mergeCell ref="A2:R2"/>
    <mergeCell ref="A3:D4"/>
    <mergeCell ref="E3:I4"/>
    <mergeCell ref="K3:L4"/>
    <mergeCell ref="M3:R4"/>
    <mergeCell ref="A6:C6"/>
    <mergeCell ref="G6:I6"/>
    <mergeCell ref="O6:Q6"/>
    <mergeCell ref="A7:C7"/>
    <mergeCell ref="D7:G7"/>
    <mergeCell ref="I7:M7"/>
    <mergeCell ref="N7:O7"/>
    <mergeCell ref="P7:Q7"/>
  </mergeCells>
  <phoneticPr fontId="9"/>
  <conditionalFormatting sqref="O33 B39:R39 G33 O6 B12:R12 G6">
    <cfRule type="cellIs" dxfId="165" priority="7" stopIfTrue="1" operator="equal">
      <formula>""</formula>
    </cfRule>
  </conditionalFormatting>
  <conditionalFormatting sqref="B48:B49 B51 B21:B24">
    <cfRule type="cellIs" dxfId="164" priority="6" stopIfTrue="1" operator="equal">
      <formula>""</formula>
    </cfRule>
  </conditionalFormatting>
  <conditionalFormatting sqref="G41 J41 G14 J14">
    <cfRule type="cellIs" dxfId="163" priority="5" stopIfTrue="1" operator="equal">
      <formula>(COUNTIF($G$14:$J$14,"○")=1)</formula>
    </cfRule>
  </conditionalFormatting>
  <conditionalFormatting sqref="G42:G44 G15:G17">
    <cfRule type="expression" dxfId="162" priority="4" stopIfTrue="1">
      <formula>($G$14&lt;&gt;"")*($G$15="")*($G$16="")*($G$17="")</formula>
    </cfRule>
  </conditionalFormatting>
  <conditionalFormatting sqref="K33 D33 K6 D6">
    <cfRule type="cellIs" dxfId="161" priority="3" stopIfTrue="1" operator="equal">
      <formula>(COUNTIF($D$6:$K$6,"○")=1)</formula>
    </cfRule>
  </conditionalFormatting>
  <conditionalFormatting sqref="B26">
    <cfRule type="cellIs" dxfId="160" priority="2" stopIfTrue="1" operator="equal">
      <formula>""</formula>
    </cfRule>
  </conditionalFormatting>
  <conditionalFormatting sqref="B53">
    <cfRule type="cellIs" dxfId="159" priority="1" stopIfTrue="1" operator="equal">
      <formula>""</formula>
    </cfRule>
  </conditionalFormatting>
  <dataValidations count="4">
    <dataValidation type="list" allowBlank="1" showInputMessage="1" showErrorMessage="1" sqref="JA33:JC33 O33:Q33 WVM33:WVO33 WLQ33:WLS33 WBU33:WBW33 VRY33:VSA33 VIC33:VIE33 UYG33:UYI33 UOK33:UOM33 UEO33:UEQ33 TUS33:TUU33 TKW33:TKY33 TBA33:TBC33 SRE33:SRG33 SHI33:SHK33 RXM33:RXO33 RNQ33:RNS33 RDU33:RDW33 QTY33:QUA33 QKC33:QKE33 QAG33:QAI33 PQK33:PQM33 PGO33:PGQ33 OWS33:OWU33 OMW33:OMY33 ODA33:ODC33 NTE33:NTG33 NJI33:NJK33 MZM33:MZO33 MPQ33:MPS33 MFU33:MFW33 LVY33:LWA33 LMC33:LME33 LCG33:LCI33 KSK33:KSM33 KIO33:KIQ33 JYS33:JYU33 JOW33:JOY33 JFA33:JFC33 IVE33:IVG33 ILI33:ILK33 IBM33:IBO33 HRQ33:HRS33 HHU33:HHW33 GXY33:GYA33 GOC33:GOE33 GEG33:GEI33 FUK33:FUM33 FKO33:FKQ33 FAS33:FAU33 EQW33:EQY33 EHA33:EHC33 DXE33:DXG33 DNI33:DNK33 DDM33:DDO33 CTQ33:CTS33 CJU33:CJW33 BZY33:CAA33 BQC33:BQE33 BGG33:BGI33 AWK33:AWM33 AMO33:AMQ33 ACS33:ACU33 SW33:SY33">
      <formula1>"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 type="list" allowBlank="1" showInputMessage="1" showErrorMessage="1" sqref="B21:B22 B48:B49 WUZ48:WUZ49 WLD48:WLD49 WBH48:WBH49 VRL48:VRL49 VHP48:VHP49 UXT48:UXT49 UNX48:UNX49 UEB48:UEB49 TUF48:TUF49 TKJ48:TKJ49 TAN48:TAN49 SQR48:SQR49 SGV48:SGV49 RWZ48:RWZ49 RND48:RND49 RDH48:RDH49 QTL48:QTL49 QJP48:QJP49 PZT48:PZT49 PPX48:PPX49 PGB48:PGB49 OWF48:OWF49 OMJ48:OMJ49 OCN48:OCN49 NSR48:NSR49 NIV48:NIV49 MYZ48:MYZ49 MPD48:MPD49 MFH48:MFH49 LVL48:LVL49 LLP48:LLP49 LBT48:LBT49 KRX48:KRX49 KIB48:KIB49 JYF48:JYF49 JOJ48:JOJ49 JEN48:JEN49 IUR48:IUR49 IKV48:IKV49 IAZ48:IAZ49 HRD48:HRD49 HHH48:HHH49 GXL48:GXL49 GNP48:GNP49 GDT48:GDT49 FTX48:FTX49 FKB48:FKB49 FAF48:FAF49 EQJ48:EQJ49 EGN48:EGN49 DWR48:DWR49 DMV48:DMV49 DCZ48:DCZ49 CTD48:CTD49 CJH48:CJH49 BZL48:BZL49 BPP48:BPP49 BFT48:BFT49 AVX48:AVX49 AMB48:AMB49 ACF48:ACF49 SJ48:SJ49 IN48:IN49 B26 B53 VRV24 WBR24 WLN24 WVJ24 B24 IX24 ST24 ACP24 AML24 AWH24 BGD24 BPZ24 BZV24 CJR24 CTN24 DDJ24 DNF24 DXB24 EGX24 EQT24 FAP24 FKL24 FUH24 GED24 GNZ24 GXV24 HHR24 HRN24 IBJ24 ILF24 IVB24 JEX24 JOT24 JYP24 KIL24 KSH24 LCD24 LLZ24 LVV24 MFR24 MPN24 MZJ24 NJF24 NTB24 OCX24 OMT24 OWP24 PGL24 PQH24 QAD24 QJZ24 QTV24 RDR24 RNN24 RXJ24 SHF24 SRB24 TAX24 TKT24 TUP24 UEL24 UOH24 UYD24 VHZ24 WLN51 WBR51 VRV51 VHZ51 UYD51 UOH51 UEL51 TUP51 TKT51 TAX51 SRB51 SHF51 RXJ51 RNN51 RDR51 QTV51 QJZ51 QAD51 PQH51 PGL51 OWP51 OMT51 OCX51 NTB51 NJF51 MZJ51 MPN51 MFR51 LVV51 LLZ51 LCD51 KSH51 KIL51 JYP51 JOT51 JEX51 IVB51 ILF51 IBJ51 HRN51 HHR51 GXV51 GNZ51 GED51 FUH51 FKL51 FAP51 EQT51 EGX51 DXB51 DNF51 DDJ51 CTN51 CJR51 BZV51 BPZ51 BGD51 AWH51 AML51 ACP51 ST51 IX51 B51 WVJ51">
      <formula1>"✓"</formula1>
    </dataValidation>
    <dataValidation type="list" allowBlank="1" showInputMessage="1" showErrorMessage="1" sqref="IW33 D6 J14 G14 K6 K33 G41 J41 D33 WVB33 WLF33 WBJ33 VRN33 VHR33 UXV33 UNZ33 UED33 TUH33 TKL33 TAP33 SQT33 SGX33 RXB33 RNF33 RDJ33 QTN33 QJR33 PZV33 PPZ33 PGD33 OWH33 OML33 OCP33 NST33 NIX33 MZB33 MPF33 MFJ33 LVN33 LLR33 LBV33 KRZ33 KID33 JYH33 JOL33 JEP33 IUT33 IKX33 IBB33 HRF33 HHJ33 GXN33 GNR33 GDV33 FTZ33 FKD33 FAH33 EQL33 EGP33 DWT33 DMX33 DDB33 CTF33 CJJ33 BZN33 BPR33 BFV33 AVZ33 AMD33 ACH33 SL33 IP33 WVH41 WLL41 WBP41 VRT41 VHX41 UYB41 UOF41 UEJ41 TUN41 TKR41 TAV41 SQZ41 SHD41 RXH41 RNL41 RDP41 QTT41 QJX41 QAB41 PQF41 PGJ41 OWN41 OMR41 OCV41 NSZ41 NJD41 MZH41 MPL41 MFP41 LVT41 LLX41 LCB41 KSF41 KIJ41 JYN41 JOR41 JEV41 IUZ41 ILD41 IBH41 HRL41 HHP41 GXT41 GNX41 GEB41 FUF41 FKJ41 FAN41 EQR41 EGV41 DWZ41 DND41 DDH41 CTL41 CJP41 BZT41 BPX41 BGB41 AWF41 AMJ41 ACN41 SR41 IV41 WVE41 WLI41 WBM41 VRQ41 VHU41 UXY41 UOC41 UEG41 TUK41 TKO41 TAS41 SQW41 SHA41 RXE41 RNI41 RDM41 QTQ41 QJU41 PZY41 PQC41 PGG41 OWK41 OMO41 OCS41 NSW41 NJA41 MZE41 MPI41 MFM41 LVQ41 LLU41 LBY41 KSC41 KIG41 JYK41 JOO41 JES41 IUW41 ILA41 IBE41 HRI41 HHM41 GXQ41 GNU41 GDY41 FUC41 FKG41 FAK41 EQO41 EGS41 DWW41 DNA41 DDE41 CTI41 CJM41 BZQ41 BPU41 BFY41 AWC41 AMG41 ACK41 SO41 IS41 WVI33 WLM33 WBQ33 VRU33 VHY33 UYC33 UOG33 UEK33 TUO33 TKS33 TAW33 SRA33 SHE33 RXI33 RNM33 RDQ33 QTU33 QJY33 QAC33 PQG33 PGK33 OWO33 OMS33 OCW33 NTA33 NJE33 MZI33 MPM33 MFQ33 LVU33 LLY33 LCC33 KSG33 KIK33 JYO33 JOS33 JEW33 IVA33 ILE33 IBI33 HRM33 HHQ33 GXU33 GNY33 GEC33 FUG33 FKK33 FAO33 EQS33 EGW33 DXA33 DNE33 DDI33 CTM33 CJQ33 BZU33 BPY33 BGC33 AWG33 AMK33 ACO33 SS33">
      <formula1>"○"</formula1>
    </dataValidation>
    <dataValidation type="list" allowBlank="1" showInputMessage="1" showErrorMessage="1" sqref="JE33:JM33 G33:I33 WVE33:WVG33 WLI33:WLK33 WBM33:WBO33 VRQ33:VRS33 VHU33:VHW33 UXY33:UYA33 UOC33:UOE33 UEG33:UEI33 TUK33:TUM33 TKO33:TKQ33 TAS33:TAU33 SQW33:SQY33 SHA33:SHC33 RXE33:RXG33 RNI33:RNK33 RDM33:RDO33 QTQ33:QTS33 QJU33:QJW33 PZY33:QAA33 PQC33:PQE33 PGG33:PGI33 OWK33:OWM33 OMO33:OMQ33 OCS33:OCU33 NSW33:NSY33 NJA33:NJC33 MZE33:MZG33 MPI33:MPK33 MFM33:MFO33 LVQ33:LVS33 LLU33:LLW33 LBY33:LCA33 KSC33:KSE33 KIG33:KII33 JYK33:JYM33 JOO33:JOQ33 JES33:JEU33 IUW33:IUY33 ILA33:ILC33 IBE33:IBG33 HRI33:HRK33 HHM33:HHO33 GXQ33:GXS33 GNU33:GNW33 GDY33:GEA33 FUC33:FUE33 FKG33:FKI33 FAK33:FAM33 EQO33:EQQ33 EGS33:EGU33 DWW33:DWY33 DNA33:DNC33 DDE33:DDG33 CTI33:CTK33 CJM33:CJO33 BZQ33:BZS33 BPU33:BPW33 BFY33:BGA33 AWC33:AWE33 AMG33:AMI33 ACK33:ACM33 SO33:SQ33 IS33:IU33 WVQ33:WVY33 WLU33:WMC33 WBY33:WCG33 VSC33:VSK33 VIG33:VIO33 UYK33:UYS33 UOO33:UOW33 UES33:UFA33 TUW33:TVE33 TLA33:TLI33 TBE33:TBM33 SRI33:SRQ33 SHM33:SHU33 RXQ33:RXY33 RNU33:ROC33 RDY33:REG33 QUC33:QUK33 QKG33:QKO33 QAK33:QAS33 PQO33:PQW33 PGS33:PHA33 OWW33:OXE33 ONA33:ONI33 ODE33:ODM33 NTI33:NTQ33 NJM33:NJU33 MZQ33:MZY33 MPU33:MQC33 MFY33:MGG33 LWC33:LWK33 LMG33:LMO33 LCK33:LCS33 KSO33:KSW33 KIS33:KJA33 JYW33:JZE33 JPA33:JPI33 JFE33:JFM33 IVI33:IVQ33 ILM33:ILU33 IBQ33:IBY33 HRU33:HSC33 HHY33:HIG33 GYC33:GYK33 GOG33:GOO33 GEK33:GES33 FUO33:FUW33 FKS33:FLA33 FAW33:FBE33 ERA33:ERI33 EHE33:EHM33 DXI33:DXQ33 DNM33:DNU33 DDQ33:DDY33 CTU33:CUC33 CJY33:CKG33 CAC33:CAK33 BQG33:BQO33 BGK33:BGS33 AWO33:AWW33 AMS33:ANA33 ACW33:ADE33 TA33:TI33">
      <formula1>"00基礎分野,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s>
  <printOptions horizontalCentered="1"/>
  <pageMargins left="0.70866141732283472" right="0.70866141732283472" top="0.59055118110236227" bottom="0.39370078740157483" header="0.31496062992125984" footer="0.31496062992125984"/>
  <pageSetup paperSize="9" scale="83" orientation="portrait" horizontalDpi="300" verticalDpi="300" r:id="rId1"/>
  <headerFooter scaleWithDoc="0">
    <oddFooter>&amp;R&amp;10（令和４年７月開講訓練科から適用）</oddFooter>
  </headerFooter>
  <rowBreaks count="1" manualBreakCount="1">
    <brk id="27" max="17"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sheetPr>
  <dimension ref="A1:W65"/>
  <sheetViews>
    <sheetView view="pageBreakPreview" topLeftCell="A18" zoomScale="60" zoomScaleNormal="40" zoomScalePageLayoutView="55" workbookViewId="0">
      <selection activeCell="F38" sqref="F38"/>
    </sheetView>
  </sheetViews>
  <sheetFormatPr defaultColWidth="9" defaultRowHeight="26.1" customHeight="1"/>
  <cols>
    <col min="1" max="1" width="5.625" style="11" customWidth="1"/>
    <col min="2" max="2" width="4.625" style="11" customWidth="1"/>
    <col min="3" max="3" width="20.625" style="11" customWidth="1"/>
    <col min="4" max="4" width="5.125" style="11" customWidth="1"/>
    <col min="5" max="5" width="4.5" style="11" customWidth="1"/>
    <col min="6" max="6" width="9.625" style="11" customWidth="1"/>
    <col min="7" max="7" width="3.875" style="11" customWidth="1"/>
    <col min="8" max="9" width="10.625" style="11" customWidth="1"/>
    <col min="10" max="11" width="4.5" style="11" customWidth="1"/>
    <col min="12" max="14" width="9" style="11"/>
    <col min="15" max="15" width="4.625" style="11" customWidth="1"/>
    <col min="16" max="16" width="9" style="11"/>
    <col min="17" max="17" width="15.5" style="11" customWidth="1"/>
    <col min="18" max="18" width="11" style="11" customWidth="1"/>
    <col min="19" max="19" width="1.5" style="11" customWidth="1"/>
    <col min="20" max="20" width="9" style="11"/>
    <col min="21" max="21" width="9" style="45"/>
    <col min="22" max="24" width="9" style="11"/>
    <col min="25" max="25" width="9" style="11" customWidth="1"/>
    <col min="26" max="16384" width="9" style="11"/>
  </cols>
  <sheetData>
    <row r="1" spans="1:23" s="6" customFormat="1" ht="26.1" customHeight="1">
      <c r="B1" s="7"/>
      <c r="C1" s="7"/>
      <c r="D1" s="7"/>
      <c r="E1" s="7"/>
      <c r="F1" s="8"/>
      <c r="R1" s="9" t="s">
        <v>16</v>
      </c>
      <c r="U1" s="45"/>
    </row>
    <row r="2" spans="1:23" s="6" customFormat="1" ht="12.75" customHeight="1">
      <c r="B2" s="7"/>
      <c r="C2" s="7"/>
      <c r="D2" s="7"/>
      <c r="E2" s="7"/>
      <c r="F2" s="8"/>
      <c r="R2" s="10"/>
      <c r="U2" s="45"/>
    </row>
    <row r="3" spans="1:23" s="6" customFormat="1" ht="26.1" customHeight="1">
      <c r="O3" s="1041">
        <v>44957</v>
      </c>
      <c r="P3" s="1041"/>
      <c r="Q3" s="1041"/>
      <c r="R3" s="1041"/>
      <c r="U3" s="45"/>
    </row>
    <row r="4" spans="1:23" ht="21.75" customHeight="1"/>
    <row r="5" spans="1:23" ht="32.25" customHeight="1">
      <c r="A5" s="1042" t="s">
        <v>17</v>
      </c>
      <c r="B5" s="1042"/>
      <c r="C5" s="1042"/>
      <c r="D5" s="1042"/>
      <c r="E5" s="1042"/>
      <c r="F5" s="1042"/>
      <c r="G5" s="1042"/>
      <c r="H5" s="1042"/>
      <c r="I5" s="1042"/>
      <c r="J5" s="1042"/>
      <c r="K5" s="1042"/>
      <c r="L5" s="1042"/>
    </row>
    <row r="6" spans="1:23" ht="9.75" customHeight="1">
      <c r="A6" s="12"/>
      <c r="B6" s="12"/>
      <c r="C6" s="12"/>
      <c r="D6" s="12"/>
      <c r="E6" s="12"/>
      <c r="F6" s="12"/>
      <c r="G6" s="12"/>
      <c r="H6" s="12"/>
      <c r="I6" s="12"/>
      <c r="J6" s="12"/>
      <c r="K6" s="12"/>
      <c r="L6" s="12"/>
      <c r="N6" s="13"/>
    </row>
    <row r="7" spans="1:23" ht="26.1" customHeight="1">
      <c r="L7" s="6" t="s">
        <v>18</v>
      </c>
      <c r="M7" s="6"/>
      <c r="N7" s="6"/>
      <c r="O7" s="6"/>
      <c r="P7" s="6"/>
      <c r="Q7" s="6"/>
      <c r="R7" s="6"/>
    </row>
    <row r="8" spans="1:23" ht="19.5" customHeight="1">
      <c r="I8" s="14" t="s">
        <v>19</v>
      </c>
      <c r="J8" s="15" t="s">
        <v>20</v>
      </c>
      <c r="K8" s="16"/>
      <c r="L8" s="1043" t="s">
        <v>1261</v>
      </c>
      <c r="M8" s="1043"/>
      <c r="N8" s="1043"/>
      <c r="O8" s="1043"/>
      <c r="P8" s="1043"/>
      <c r="Q8" s="1043"/>
      <c r="R8" s="1043"/>
    </row>
    <row r="9" spans="1:23" ht="26.1" customHeight="1">
      <c r="I9" s="17" t="s">
        <v>21</v>
      </c>
      <c r="J9" s="1044" t="s">
        <v>1266</v>
      </c>
      <c r="K9" s="1044"/>
      <c r="L9" s="1045" t="s">
        <v>1262</v>
      </c>
      <c r="M9" s="1045"/>
      <c r="N9" s="1045"/>
      <c r="O9" s="1045"/>
      <c r="P9" s="1045"/>
      <c r="Q9" s="1045"/>
      <c r="R9" s="1045"/>
    </row>
    <row r="10" spans="1:23" ht="21" customHeight="1">
      <c r="I10" s="14" t="s">
        <v>19</v>
      </c>
      <c r="L10" s="1045" t="s">
        <v>1263</v>
      </c>
      <c r="M10" s="1045"/>
      <c r="N10" s="1045"/>
      <c r="O10" s="1045"/>
      <c r="P10" s="1045"/>
      <c r="Q10" s="1045"/>
      <c r="R10" s="1045"/>
    </row>
    <row r="11" spans="1:23" ht="26.1" customHeight="1">
      <c r="C11" s="429"/>
      <c r="D11" s="18"/>
      <c r="E11" s="18"/>
      <c r="F11" s="19"/>
      <c r="I11" s="6" t="s">
        <v>22</v>
      </c>
      <c r="K11" s="6"/>
      <c r="L11" s="1045" t="s">
        <v>1264</v>
      </c>
      <c r="M11" s="1045"/>
      <c r="N11" s="1045"/>
      <c r="O11" s="1045"/>
      <c r="P11" s="1045"/>
      <c r="Q11" s="1045"/>
      <c r="R11" s="1045"/>
    </row>
    <row r="12" spans="1:23" ht="21" customHeight="1">
      <c r="C12" s="18"/>
      <c r="D12" s="18"/>
      <c r="E12" s="18"/>
      <c r="F12" s="19"/>
      <c r="I12" s="14" t="s">
        <v>19</v>
      </c>
      <c r="L12" s="1045" t="s">
        <v>1265</v>
      </c>
      <c r="M12" s="1045"/>
      <c r="N12" s="1045"/>
      <c r="O12" s="1045"/>
      <c r="P12" s="1045"/>
      <c r="Q12" s="1045"/>
      <c r="R12" s="1045"/>
    </row>
    <row r="13" spans="1:23" s="20" customFormat="1" ht="26.1" customHeight="1">
      <c r="A13" s="11"/>
      <c r="B13" s="11"/>
      <c r="C13" s="11"/>
      <c r="D13" s="11"/>
      <c r="E13" s="11"/>
      <c r="F13" s="11"/>
      <c r="G13" s="11"/>
      <c r="I13" s="6" t="s">
        <v>23</v>
      </c>
      <c r="K13" s="17"/>
      <c r="L13" s="17"/>
      <c r="M13" s="1043" t="s">
        <v>1267</v>
      </c>
      <c r="N13" s="1043"/>
      <c r="O13" s="1043"/>
      <c r="P13" s="1043"/>
      <c r="Q13" s="1043"/>
      <c r="R13" s="21"/>
      <c r="U13" s="424"/>
    </row>
    <row r="14" spans="1:23" s="15" customFormat="1" ht="17.25" customHeight="1">
      <c r="A14" s="20"/>
      <c r="B14" s="20"/>
      <c r="C14" s="20"/>
      <c r="D14" s="20"/>
      <c r="E14" s="20"/>
      <c r="F14" s="20"/>
      <c r="G14" s="11"/>
      <c r="H14" s="11"/>
      <c r="I14" s="11"/>
      <c r="J14" s="11"/>
      <c r="M14" s="848"/>
      <c r="N14" s="22"/>
      <c r="O14" s="22"/>
      <c r="P14" s="22"/>
      <c r="Q14" s="22"/>
      <c r="R14" s="22"/>
      <c r="U14" s="424"/>
    </row>
    <row r="15" spans="1:23" s="23" customFormat="1" ht="40.5" customHeight="1">
      <c r="A15" s="1046" t="s">
        <v>7</v>
      </c>
      <c r="B15" s="1046"/>
      <c r="C15" s="1046"/>
      <c r="D15" s="1046"/>
      <c r="E15" s="1046"/>
      <c r="F15" s="1046"/>
      <c r="G15" s="1046"/>
      <c r="H15" s="1046"/>
      <c r="I15" s="1046"/>
      <c r="J15" s="1046"/>
      <c r="K15" s="1047"/>
      <c r="L15" s="1047"/>
      <c r="M15" s="1047"/>
      <c r="N15" s="1047"/>
      <c r="O15" s="1047"/>
      <c r="P15" s="1047"/>
      <c r="Q15" s="1047"/>
      <c r="R15" s="1047"/>
      <c r="U15" s="425"/>
      <c r="W15" s="495"/>
    </row>
    <row r="16" spans="1:23" ht="21" customHeight="1">
      <c r="A16" s="23"/>
      <c r="B16" s="23"/>
      <c r="C16" s="23"/>
      <c r="D16" s="23"/>
      <c r="E16" s="23"/>
      <c r="F16" s="23"/>
      <c r="P16" s="15"/>
    </row>
    <row r="17" spans="1:21" s="6" customFormat="1" ht="67.5" customHeight="1">
      <c r="A17" s="11"/>
      <c r="B17" s="24"/>
      <c r="C17" s="1048" t="s">
        <v>962</v>
      </c>
      <c r="D17" s="1048"/>
      <c r="E17" s="1048"/>
      <c r="F17" s="1048"/>
      <c r="G17" s="1048"/>
      <c r="H17" s="1048"/>
      <c r="I17" s="1048"/>
      <c r="J17" s="1048"/>
      <c r="K17" s="1048"/>
      <c r="L17" s="1048"/>
      <c r="M17" s="1048"/>
      <c r="N17" s="1048"/>
      <c r="O17" s="1048"/>
      <c r="P17" s="1048"/>
      <c r="Q17" s="1048"/>
      <c r="R17" s="24"/>
      <c r="U17" s="45"/>
    </row>
    <row r="18" spans="1:21" ht="14.25" customHeight="1"/>
    <row r="19" spans="1:21" s="6" customFormat="1" ht="26.1" customHeight="1">
      <c r="A19" s="1040" t="s">
        <v>24</v>
      </c>
      <c r="B19" s="1040"/>
      <c r="C19" s="1040"/>
      <c r="D19" s="1040"/>
      <c r="E19" s="1040"/>
      <c r="F19" s="1040"/>
      <c r="G19" s="1040"/>
      <c r="H19" s="1040"/>
      <c r="I19" s="1040"/>
      <c r="J19" s="1040"/>
      <c r="K19" s="1040"/>
      <c r="L19" s="1040"/>
      <c r="M19" s="1040"/>
      <c r="N19" s="1040"/>
      <c r="O19" s="1040"/>
      <c r="P19" s="1040"/>
      <c r="Q19" s="1040"/>
      <c r="R19" s="1040"/>
      <c r="U19" s="45"/>
    </row>
    <row r="20" spans="1:21" s="6" customFormat="1" ht="26.1" customHeight="1">
      <c r="B20" s="1049" t="s">
        <v>25</v>
      </c>
      <c r="C20" s="1049"/>
      <c r="D20" s="8" t="s">
        <v>26</v>
      </c>
      <c r="E20" s="753"/>
      <c r="F20" s="6" t="s">
        <v>27</v>
      </c>
      <c r="U20" s="45"/>
    </row>
    <row r="21" spans="1:21" s="25" customFormat="1" ht="26.1" customHeight="1">
      <c r="B21" s="6"/>
      <c r="C21" s="6"/>
      <c r="D21" s="8" t="s">
        <v>26</v>
      </c>
      <c r="E21" s="753" t="s">
        <v>568</v>
      </c>
      <c r="F21" s="6" t="s">
        <v>28</v>
      </c>
      <c r="G21" s="6"/>
      <c r="H21" s="6"/>
      <c r="I21" s="6"/>
      <c r="J21" s="6"/>
      <c r="K21" s="6"/>
      <c r="L21" s="26"/>
      <c r="M21" s="26"/>
      <c r="N21" s="6"/>
      <c r="O21" s="6"/>
      <c r="P21" s="6"/>
      <c r="Q21" s="6"/>
      <c r="U21" s="426"/>
    </row>
    <row r="22" spans="1:21" s="6" customFormat="1" ht="17.25" customHeight="1">
      <c r="B22" s="25"/>
      <c r="C22" s="25"/>
      <c r="D22" s="25"/>
      <c r="E22" s="25"/>
      <c r="G22" s="11"/>
      <c r="H22" s="27"/>
      <c r="I22" s="27"/>
      <c r="J22" s="27"/>
      <c r="U22" s="45"/>
    </row>
    <row r="23" spans="1:21" s="6" customFormat="1" ht="26.1" customHeight="1">
      <c r="B23" s="1049" t="s">
        <v>514</v>
      </c>
      <c r="C23" s="1049"/>
      <c r="D23" s="1049"/>
      <c r="E23" s="1050"/>
      <c r="F23" s="1050"/>
      <c r="G23" s="1050"/>
      <c r="H23" s="1051"/>
      <c r="I23" s="1051"/>
      <c r="J23" s="1051"/>
      <c r="K23" s="1051"/>
      <c r="L23" s="1051"/>
      <c r="N23" s="1052" t="s">
        <v>29</v>
      </c>
      <c r="O23" s="1052"/>
      <c r="P23" s="1052"/>
      <c r="Q23" s="1052"/>
      <c r="R23" s="1052"/>
      <c r="U23" s="45"/>
    </row>
    <row r="24" spans="1:21" ht="18" customHeight="1">
      <c r="B24" s="28"/>
      <c r="C24" s="1053" t="s">
        <v>30</v>
      </c>
      <c r="D24" s="1054"/>
      <c r="E24" s="28"/>
      <c r="F24" s="1055" t="s">
        <v>31</v>
      </c>
      <c r="G24" s="1056"/>
      <c r="H24" s="1056"/>
      <c r="I24" s="1056"/>
      <c r="J24" s="1056"/>
      <c r="K24" s="28"/>
      <c r="L24" s="1055" t="s">
        <v>32</v>
      </c>
      <c r="M24" s="1056"/>
      <c r="N24" s="1057"/>
      <c r="O24" s="28"/>
      <c r="P24" s="1058" t="s">
        <v>33</v>
      </c>
      <c r="Q24" s="1059"/>
      <c r="R24" s="1059"/>
    </row>
    <row r="25" spans="1:21" ht="18" customHeight="1">
      <c r="B25" s="28" t="s">
        <v>1021</v>
      </c>
      <c r="C25" s="1055" t="s">
        <v>34</v>
      </c>
      <c r="D25" s="1056"/>
      <c r="E25" s="28"/>
      <c r="F25" s="1055" t="s">
        <v>35</v>
      </c>
      <c r="G25" s="1056"/>
      <c r="H25" s="1056"/>
      <c r="I25" s="1056"/>
      <c r="J25" s="1056"/>
      <c r="K25" s="28"/>
      <c r="L25" s="1055" t="s">
        <v>36</v>
      </c>
      <c r="M25" s="1056"/>
      <c r="N25" s="1057"/>
      <c r="O25" s="28"/>
      <c r="P25" s="1058" t="s">
        <v>37</v>
      </c>
      <c r="Q25" s="1059"/>
      <c r="R25" s="1059"/>
    </row>
    <row r="26" spans="1:21" ht="18" customHeight="1">
      <c r="B26" s="28"/>
      <c r="C26" s="1053" t="s">
        <v>38</v>
      </c>
      <c r="D26" s="1054"/>
      <c r="E26" s="28"/>
      <c r="F26" s="1055" t="s">
        <v>39</v>
      </c>
      <c r="G26" s="1056"/>
      <c r="H26" s="1056"/>
      <c r="I26" s="1056"/>
      <c r="J26" s="1056"/>
      <c r="K26" s="28"/>
      <c r="L26" s="1055" t="s">
        <v>40</v>
      </c>
      <c r="M26" s="1056"/>
      <c r="N26" s="1057"/>
      <c r="O26" s="28"/>
      <c r="P26" s="1058" t="s">
        <v>41</v>
      </c>
      <c r="Q26" s="1059"/>
      <c r="R26" s="1059"/>
    </row>
    <row r="27" spans="1:21" ht="18" customHeight="1">
      <c r="B27" s="28"/>
      <c r="C27" s="1055" t="s">
        <v>994</v>
      </c>
      <c r="D27" s="1057"/>
      <c r="E27" s="28"/>
      <c r="F27" s="1055" t="s">
        <v>42</v>
      </c>
      <c r="G27" s="1056"/>
      <c r="H27" s="1056"/>
      <c r="I27" s="1056"/>
      <c r="J27" s="1056"/>
      <c r="K27" s="28"/>
      <c r="L27" s="1055" t="s">
        <v>43</v>
      </c>
      <c r="M27" s="1056"/>
      <c r="N27" s="1057"/>
      <c r="O27" s="28"/>
      <c r="P27" s="1058" t="s">
        <v>44</v>
      </c>
      <c r="Q27" s="1059"/>
      <c r="R27" s="1059"/>
    </row>
    <row r="28" spans="1:21" ht="18" customHeight="1">
      <c r="B28" s="28"/>
      <c r="C28" s="1053" t="s">
        <v>45</v>
      </c>
      <c r="D28" s="1054"/>
      <c r="E28" s="28"/>
      <c r="F28" s="1055" t="s">
        <v>46</v>
      </c>
      <c r="G28" s="1056"/>
      <c r="H28" s="1056"/>
      <c r="I28" s="1056"/>
      <c r="J28" s="1056"/>
      <c r="K28" s="28"/>
      <c r="L28" s="1055" t="s">
        <v>47</v>
      </c>
      <c r="M28" s="1056"/>
      <c r="N28" s="1056"/>
      <c r="O28" s="755" t="s">
        <v>48</v>
      </c>
      <c r="P28" s="1061"/>
      <c r="Q28" s="1061"/>
      <c r="R28" s="1061"/>
      <c r="S28" s="29" t="s">
        <v>49</v>
      </c>
    </row>
    <row r="29" spans="1:21" ht="14.25" customHeight="1">
      <c r="E29" s="1062"/>
      <c r="F29" s="1062"/>
      <c r="G29" s="1062"/>
      <c r="H29" s="1062"/>
      <c r="I29" s="1062"/>
      <c r="J29" s="1062"/>
      <c r="K29" s="1062"/>
      <c r="L29" s="1062"/>
      <c r="M29" s="1062"/>
      <c r="N29" s="1062"/>
      <c r="O29" s="1062"/>
      <c r="P29" s="1062"/>
      <c r="Q29" s="1062"/>
    </row>
    <row r="30" spans="1:21" s="6" customFormat="1" ht="26.25" customHeight="1">
      <c r="C30" s="24" t="s">
        <v>50</v>
      </c>
      <c r="D30" s="754"/>
      <c r="E30" s="1063" t="s">
        <v>51</v>
      </c>
      <c r="F30" s="1063"/>
      <c r="G30" s="1063"/>
      <c r="H30" s="1063"/>
      <c r="I30" s="1063"/>
      <c r="J30" s="1063"/>
      <c r="K30" s="1063"/>
      <c r="L30" s="1063"/>
      <c r="M30" s="1063"/>
      <c r="N30" s="1063"/>
      <c r="O30" s="1063"/>
      <c r="P30" s="1063"/>
      <c r="Q30" s="1063"/>
      <c r="R30" s="1063"/>
      <c r="U30" s="45"/>
    </row>
    <row r="31" spans="1:21" s="6" customFormat="1" ht="12.75" customHeight="1">
      <c r="C31" s="24"/>
      <c r="D31" s="30"/>
      <c r="E31" s="31"/>
      <c r="F31" s="31"/>
      <c r="G31" s="31"/>
      <c r="H31" s="31"/>
      <c r="I31" s="31"/>
      <c r="J31" s="31"/>
      <c r="K31" s="31"/>
      <c r="L31" s="31"/>
      <c r="M31" s="31"/>
      <c r="N31" s="31"/>
      <c r="O31" s="31"/>
      <c r="P31" s="31"/>
      <c r="Q31" s="31"/>
      <c r="R31" s="31"/>
      <c r="U31" s="45"/>
    </row>
    <row r="32" spans="1:21" s="6" customFormat="1" ht="26.25" customHeight="1">
      <c r="C32" s="32" t="s">
        <v>52</v>
      </c>
      <c r="D32" s="754"/>
      <c r="E32" s="1064" t="s">
        <v>513</v>
      </c>
      <c r="F32" s="1064"/>
      <c r="G32" s="1064"/>
      <c r="H32" s="1064"/>
      <c r="I32" s="1064"/>
      <c r="J32" s="1064"/>
      <c r="K32" s="1064"/>
      <c r="L32" s="1064"/>
      <c r="M32" s="1064"/>
      <c r="N32" s="1064"/>
      <c r="O32" s="1064"/>
      <c r="P32" s="1064"/>
      <c r="Q32" s="1064"/>
      <c r="R32" s="1064"/>
      <c r="U32" s="45"/>
    </row>
    <row r="33" spans="2:21" s="6" customFormat="1" ht="110.1" customHeight="1">
      <c r="C33" s="32"/>
      <c r="D33" s="24"/>
      <c r="E33" s="1064"/>
      <c r="F33" s="1064"/>
      <c r="G33" s="1064"/>
      <c r="H33" s="1064"/>
      <c r="I33" s="1064"/>
      <c r="J33" s="1064"/>
      <c r="K33" s="1064"/>
      <c r="L33" s="1064"/>
      <c r="M33" s="1064"/>
      <c r="N33" s="1064"/>
      <c r="O33" s="1064"/>
      <c r="P33" s="1064"/>
      <c r="Q33" s="1064"/>
      <c r="R33" s="1064"/>
      <c r="U33" s="45"/>
    </row>
    <row r="34" spans="2:21" s="6" customFormat="1" ht="19.5" customHeight="1">
      <c r="C34" s="7"/>
      <c r="D34" s="7"/>
      <c r="E34" s="7"/>
      <c r="F34" s="7"/>
      <c r="G34" s="7"/>
      <c r="H34" s="7"/>
      <c r="I34" s="7"/>
      <c r="J34" s="7"/>
      <c r="K34" s="7"/>
      <c r="L34" s="7"/>
      <c r="M34" s="7"/>
      <c r="N34" s="7"/>
      <c r="O34" s="7"/>
      <c r="P34" s="7"/>
      <c r="Q34" s="7"/>
      <c r="R34" s="7"/>
      <c r="U34" s="45"/>
    </row>
    <row r="35" spans="2:21" s="6" customFormat="1" ht="26.1" customHeight="1">
      <c r="B35" s="6" t="s">
        <v>53</v>
      </c>
      <c r="U35" s="45"/>
    </row>
    <row r="36" spans="2:21" s="6" customFormat="1" ht="30.75" customHeight="1">
      <c r="C36" s="6" t="s">
        <v>54</v>
      </c>
      <c r="G36" s="1065" t="s">
        <v>1268</v>
      </c>
      <c r="H36" s="1065"/>
      <c r="I36" s="1065"/>
      <c r="J36" s="1065"/>
      <c r="K36" s="1065"/>
      <c r="L36" s="1065"/>
      <c r="M36" s="1065"/>
      <c r="N36" s="1065"/>
      <c r="O36" s="1065"/>
      <c r="P36" s="1065"/>
      <c r="Q36" s="1065"/>
      <c r="R36" s="33"/>
      <c r="U36" s="45"/>
    </row>
    <row r="37" spans="2:21" s="6" customFormat="1" ht="30" customHeight="1">
      <c r="C37" s="6" t="s">
        <v>55</v>
      </c>
      <c r="F37" s="1066">
        <v>45069</v>
      </c>
      <c r="G37" s="1066"/>
      <c r="H37" s="1066"/>
      <c r="I37" s="1066"/>
      <c r="J37" s="34" t="s">
        <v>56</v>
      </c>
      <c r="K37" s="1067">
        <v>45160</v>
      </c>
      <c r="L37" s="1067"/>
      <c r="M37" s="1067"/>
      <c r="N37" s="1067"/>
      <c r="O37" s="35" t="s">
        <v>57</v>
      </c>
      <c r="P37" s="756">
        <v>3</v>
      </c>
      <c r="Q37" s="33" t="s">
        <v>58</v>
      </c>
      <c r="U37" s="45"/>
    </row>
    <row r="38" spans="2:21" s="6" customFormat="1" ht="30" customHeight="1">
      <c r="C38" s="6" t="s">
        <v>59</v>
      </c>
      <c r="F38" s="873">
        <v>15</v>
      </c>
      <c r="G38" s="7" t="s">
        <v>60</v>
      </c>
      <c r="U38" s="45"/>
    </row>
    <row r="39" spans="2:21" s="6" customFormat="1" ht="11.25" customHeight="1">
      <c r="U39" s="45"/>
    </row>
    <row r="40" spans="2:21" s="6" customFormat="1" ht="37.5" customHeight="1">
      <c r="B40" s="6" t="s">
        <v>995</v>
      </c>
      <c r="C40" s="6" t="s">
        <v>1006</v>
      </c>
      <c r="F40" s="1060" t="s">
        <v>1269</v>
      </c>
      <c r="G40" s="1060"/>
      <c r="H40" s="1060"/>
      <c r="I40" s="1060"/>
      <c r="J40" s="1060"/>
      <c r="K40" s="1060"/>
      <c r="L40" s="1060"/>
      <c r="M40" s="1060"/>
      <c r="N40" s="1060"/>
      <c r="O40" s="1060"/>
      <c r="P40" s="1060"/>
      <c r="Q40" s="1060"/>
      <c r="R40" s="1060"/>
      <c r="U40" s="45"/>
    </row>
    <row r="41" spans="2:21" s="6" customFormat="1" ht="18.75">
      <c r="B41" s="1068" t="s">
        <v>61</v>
      </c>
      <c r="C41" s="1068"/>
      <c r="D41" s="1068"/>
      <c r="E41" s="36" t="s">
        <v>20</v>
      </c>
      <c r="F41" s="1069" t="s">
        <v>1271</v>
      </c>
      <c r="G41" s="37"/>
      <c r="H41" s="1071" t="s">
        <v>1270</v>
      </c>
      <c r="I41" s="1071"/>
      <c r="J41" s="1071"/>
      <c r="K41" s="1071"/>
      <c r="L41" s="1071"/>
      <c r="M41" s="1071"/>
      <c r="N41" s="1071"/>
      <c r="O41" s="1071"/>
      <c r="P41" s="1071"/>
      <c r="Q41" s="1071"/>
      <c r="R41" s="1071"/>
      <c r="T41" s="357" t="str">
        <f>LEN(H41)&amp;"文字(最大23文字)"</f>
        <v>16文字(最大23文字)</v>
      </c>
      <c r="U41" s="45"/>
    </row>
    <row r="42" spans="2:21" s="6" customFormat="1" ht="18.75">
      <c r="B42" s="1068"/>
      <c r="C42" s="1068"/>
      <c r="D42" s="1068"/>
      <c r="E42" s="36"/>
      <c r="F42" s="1070"/>
      <c r="G42" s="33"/>
      <c r="H42" s="1060"/>
      <c r="I42" s="1060"/>
      <c r="J42" s="1060"/>
      <c r="K42" s="1060"/>
      <c r="L42" s="1060"/>
      <c r="M42" s="1060"/>
      <c r="N42" s="1060"/>
      <c r="O42" s="1060"/>
      <c r="P42" s="1060"/>
      <c r="Q42" s="1060"/>
      <c r="R42" s="1060"/>
      <c r="T42" s="357" t="str">
        <f>LEN(H42)&amp;"文字(最大23文字)"</f>
        <v>0文字(最大23文字)</v>
      </c>
      <c r="U42" s="45"/>
    </row>
    <row r="43" spans="2:21" s="6" customFormat="1" ht="13.5" customHeight="1">
      <c r="F43" s="37"/>
      <c r="G43" s="37"/>
      <c r="H43" s="37"/>
      <c r="I43" s="37"/>
      <c r="J43" s="37"/>
      <c r="K43" s="37"/>
      <c r="L43" s="37"/>
      <c r="M43" s="37"/>
      <c r="N43" s="37"/>
      <c r="O43" s="37"/>
      <c r="P43" s="37"/>
      <c r="Q43" s="37"/>
      <c r="R43" s="37"/>
      <c r="U43" s="45"/>
    </row>
    <row r="44" spans="2:21" s="6" customFormat="1" ht="30" customHeight="1">
      <c r="B44" s="6" t="s">
        <v>62</v>
      </c>
      <c r="F44" s="1095">
        <v>201200314</v>
      </c>
      <c r="G44" s="1095"/>
      <c r="H44" s="1095"/>
      <c r="I44" s="1095"/>
      <c r="J44" s="22"/>
      <c r="L44" s="38"/>
      <c r="U44" s="45"/>
    </row>
    <row r="45" spans="2:21" ht="13.5" customHeight="1"/>
    <row r="46" spans="2:21" s="6" customFormat="1" ht="30" customHeight="1">
      <c r="B46" s="6" t="s">
        <v>512</v>
      </c>
      <c r="F46" s="1095">
        <v>4300001001319</v>
      </c>
      <c r="G46" s="1095"/>
      <c r="H46" s="1095"/>
      <c r="I46" s="1095"/>
      <c r="J46" s="22"/>
      <c r="L46" s="38"/>
      <c r="U46" s="45"/>
    </row>
    <row r="47" spans="2:21" ht="13.5" customHeight="1"/>
    <row r="48" spans="2:21" ht="36.75" customHeight="1">
      <c r="B48" s="1075" t="s">
        <v>63</v>
      </c>
      <c r="C48" s="1076"/>
      <c r="D48" s="1079" t="s">
        <v>64</v>
      </c>
      <c r="E48" s="1080"/>
      <c r="F48" s="1080"/>
      <c r="G48" s="1080"/>
      <c r="H48" s="1080"/>
      <c r="I48" s="1081"/>
      <c r="J48" s="1082" t="s">
        <v>65</v>
      </c>
      <c r="K48" s="1083"/>
      <c r="L48" s="1083"/>
      <c r="M48" s="1083"/>
      <c r="N48" s="1084"/>
      <c r="O48" s="1082" t="s">
        <v>66</v>
      </c>
      <c r="P48" s="1083"/>
      <c r="Q48" s="1083"/>
      <c r="R48" s="1084"/>
    </row>
    <row r="49" spans="1:21" ht="46.5" customHeight="1">
      <c r="B49" s="1077"/>
      <c r="C49" s="1078"/>
      <c r="D49" s="1085"/>
      <c r="E49" s="1086"/>
      <c r="F49" s="1086"/>
      <c r="G49" s="1086"/>
      <c r="H49" s="1086"/>
      <c r="I49" s="1087"/>
      <c r="J49" s="1088"/>
      <c r="K49" s="1089"/>
      <c r="L49" s="1089"/>
      <c r="M49" s="1089"/>
      <c r="N49" s="1090"/>
      <c r="O49" s="1091"/>
      <c r="P49" s="1092"/>
      <c r="Q49" s="1093"/>
      <c r="R49" s="1094"/>
    </row>
    <row r="50" spans="1:21" s="6" customFormat="1" ht="15.75" customHeight="1">
      <c r="U50" s="45"/>
    </row>
    <row r="51" spans="1:21" s="6" customFormat="1" ht="26.1" customHeight="1">
      <c r="B51" s="6" t="s">
        <v>67</v>
      </c>
      <c r="U51" s="45"/>
    </row>
    <row r="52" spans="1:21" s="6" customFormat="1" ht="39.950000000000003" customHeight="1">
      <c r="B52" s="39" t="s">
        <v>68</v>
      </c>
      <c r="C52" s="37"/>
      <c r="D52" s="37"/>
      <c r="E52" s="37"/>
      <c r="F52" s="37"/>
      <c r="G52" s="37" t="s">
        <v>69</v>
      </c>
      <c r="H52" s="37"/>
      <c r="I52" s="37"/>
      <c r="J52" s="37"/>
      <c r="K52" s="37"/>
      <c r="L52" s="37"/>
      <c r="M52" s="37" t="s">
        <v>70</v>
      </c>
      <c r="N52" s="37" t="s">
        <v>71</v>
      </c>
      <c r="O52" s="37"/>
      <c r="P52" s="37"/>
      <c r="Q52" s="37"/>
      <c r="R52" s="40"/>
      <c r="U52" s="45"/>
    </row>
    <row r="53" spans="1:21" s="6" customFormat="1" ht="30" customHeight="1">
      <c r="B53" s="41"/>
      <c r="R53" s="42"/>
      <c r="U53" s="45"/>
    </row>
    <row r="54" spans="1:21" s="6" customFormat="1" ht="39.950000000000003" customHeight="1">
      <c r="B54" s="41" t="s">
        <v>72</v>
      </c>
      <c r="R54" s="42"/>
      <c r="U54" s="45"/>
    </row>
    <row r="55" spans="1:21" s="6" customFormat="1" ht="30" customHeight="1">
      <c r="B55" s="43"/>
      <c r="C55" s="33"/>
      <c r="D55" s="33"/>
      <c r="E55" s="33"/>
      <c r="F55" s="33"/>
      <c r="G55" s="33"/>
      <c r="H55" s="33"/>
      <c r="I55" s="33"/>
      <c r="J55" s="33"/>
      <c r="K55" s="33"/>
      <c r="L55" s="33"/>
      <c r="M55" s="33"/>
      <c r="N55" s="33"/>
      <c r="O55" s="33"/>
      <c r="P55" s="33"/>
      <c r="Q55" s="33"/>
      <c r="R55" s="44"/>
      <c r="U55" s="45"/>
    </row>
    <row r="56" spans="1:21" s="6" customFormat="1" ht="26.1" customHeight="1">
      <c r="P56" s="11"/>
      <c r="Q56" s="11"/>
      <c r="R56" s="9" t="s">
        <v>73</v>
      </c>
      <c r="S56" s="45"/>
      <c r="U56" s="45"/>
    </row>
    <row r="57" spans="1:21" ht="14.25" customHeight="1">
      <c r="A57" s="6"/>
      <c r="B57" s="6"/>
      <c r="C57" s="6"/>
      <c r="D57" s="6"/>
      <c r="E57" s="6"/>
    </row>
    <row r="58" spans="1:21" ht="26.1" customHeight="1">
      <c r="A58" s="11" t="s">
        <v>74</v>
      </c>
    </row>
    <row r="59" spans="1:21" ht="58.5" customHeight="1">
      <c r="C59" s="1072" t="s">
        <v>686</v>
      </c>
      <c r="D59" s="1072"/>
      <c r="E59" s="1073"/>
      <c r="F59" s="1073"/>
      <c r="G59" s="1073"/>
      <c r="H59" s="1073"/>
      <c r="I59" s="1073"/>
      <c r="J59" s="1073"/>
      <c r="K59" s="1073"/>
      <c r="L59" s="1073"/>
      <c r="M59" s="1073"/>
      <c r="N59" s="1073"/>
      <c r="O59" s="1073"/>
      <c r="P59" s="1073"/>
      <c r="Q59" s="1073"/>
      <c r="R59" s="1073"/>
    </row>
    <row r="60" spans="1:21" ht="29.25" customHeight="1">
      <c r="C60" s="1074"/>
      <c r="D60" s="1074"/>
      <c r="E60" s="1074"/>
      <c r="F60" s="1074"/>
      <c r="G60" s="1074"/>
      <c r="H60" s="1074"/>
      <c r="I60" s="1074"/>
      <c r="J60" s="1074"/>
      <c r="K60" s="1074"/>
      <c r="L60" s="1074"/>
      <c r="M60" s="1074"/>
      <c r="N60" s="1074"/>
      <c r="O60" s="1074"/>
      <c r="P60" s="1074"/>
      <c r="Q60" s="1074"/>
      <c r="R60" s="1074"/>
    </row>
    <row r="61" spans="1:21" ht="24.75" customHeight="1">
      <c r="C61" s="1074"/>
      <c r="D61" s="1074"/>
      <c r="E61" s="1074"/>
      <c r="F61" s="1074"/>
      <c r="G61" s="1074"/>
      <c r="H61" s="1074"/>
      <c r="I61" s="1074"/>
      <c r="J61" s="1074"/>
      <c r="K61" s="1074"/>
      <c r="L61" s="1074"/>
      <c r="M61" s="1074"/>
      <c r="N61" s="1074"/>
      <c r="O61" s="1074"/>
      <c r="P61" s="1074"/>
      <c r="Q61" s="1074"/>
      <c r="R61" s="1074"/>
    </row>
    <row r="62" spans="1:21" ht="68.25" customHeight="1">
      <c r="C62" s="1074"/>
      <c r="D62" s="1074"/>
      <c r="E62" s="1074"/>
      <c r="F62" s="1074"/>
      <c r="G62" s="1074"/>
      <c r="H62" s="1074"/>
      <c r="I62" s="1074"/>
      <c r="J62" s="1074"/>
      <c r="K62" s="1074"/>
      <c r="L62" s="1074"/>
      <c r="M62" s="1074"/>
      <c r="N62" s="1074"/>
      <c r="O62" s="1074"/>
      <c r="P62" s="1074"/>
      <c r="Q62" s="1074"/>
      <c r="R62" s="1074"/>
    </row>
    <row r="63" spans="1:21" ht="26.1" customHeight="1">
      <c r="C63" s="1074"/>
      <c r="D63" s="1074"/>
      <c r="E63" s="1074"/>
      <c r="F63" s="1074"/>
      <c r="G63" s="1074"/>
      <c r="H63" s="1074"/>
      <c r="I63" s="1074"/>
      <c r="J63" s="1074"/>
      <c r="K63" s="1074"/>
      <c r="L63" s="1074"/>
      <c r="M63" s="1074"/>
      <c r="N63" s="1074"/>
      <c r="O63" s="1074"/>
      <c r="P63" s="1074"/>
      <c r="Q63" s="1074"/>
      <c r="R63" s="1074"/>
    </row>
    <row r="64" spans="1:21" ht="26.1" customHeight="1">
      <c r="C64" s="1074"/>
      <c r="D64" s="1074"/>
      <c r="E64" s="1074"/>
      <c r="F64" s="1074"/>
      <c r="G64" s="1074"/>
      <c r="H64" s="1074"/>
      <c r="I64" s="1074"/>
      <c r="J64" s="1074"/>
      <c r="K64" s="1074"/>
      <c r="L64" s="1074"/>
      <c r="M64" s="1074"/>
      <c r="N64" s="1074"/>
      <c r="O64" s="1074"/>
      <c r="P64" s="1074"/>
      <c r="Q64" s="1074"/>
      <c r="R64" s="1074"/>
    </row>
    <row r="65" spans="3:18" ht="26.1" customHeight="1">
      <c r="C65" s="1074"/>
      <c r="D65" s="1074"/>
      <c r="E65" s="1074"/>
      <c r="F65" s="1074"/>
      <c r="G65" s="1074"/>
      <c r="H65" s="1074"/>
      <c r="I65" s="1074"/>
      <c r="J65" s="1074"/>
      <c r="K65" s="1074"/>
      <c r="L65" s="1074"/>
      <c r="M65" s="1074"/>
      <c r="N65" s="1074"/>
      <c r="O65" s="1074"/>
      <c r="P65" s="1074"/>
      <c r="Q65" s="1074"/>
      <c r="R65" s="1074"/>
    </row>
  </sheetData>
  <mergeCells count="56">
    <mergeCell ref="B41:D42"/>
    <mergeCell ref="F41:F42"/>
    <mergeCell ref="H41:R41"/>
    <mergeCell ref="H42:R42"/>
    <mergeCell ref="C59:R65"/>
    <mergeCell ref="B48:C49"/>
    <mergeCell ref="D48:I48"/>
    <mergeCell ref="J48:N48"/>
    <mergeCell ref="O48:R48"/>
    <mergeCell ref="D49:I49"/>
    <mergeCell ref="J49:N49"/>
    <mergeCell ref="O49:R49"/>
    <mergeCell ref="F44:I44"/>
    <mergeCell ref="F46:I46"/>
    <mergeCell ref="F40:R40"/>
    <mergeCell ref="C27:D27"/>
    <mergeCell ref="F27:J27"/>
    <mergeCell ref="L27:N27"/>
    <mergeCell ref="P27:R27"/>
    <mergeCell ref="C28:D28"/>
    <mergeCell ref="F28:J28"/>
    <mergeCell ref="L28:N28"/>
    <mergeCell ref="P28:R28"/>
    <mergeCell ref="E29:Q29"/>
    <mergeCell ref="E30:R30"/>
    <mergeCell ref="E32:R33"/>
    <mergeCell ref="G36:Q36"/>
    <mergeCell ref="F37:I37"/>
    <mergeCell ref="K37:N37"/>
    <mergeCell ref="C25:D25"/>
    <mergeCell ref="F25:J25"/>
    <mergeCell ref="L25:N25"/>
    <mergeCell ref="P25:R25"/>
    <mergeCell ref="C26:D26"/>
    <mergeCell ref="F26:J26"/>
    <mergeCell ref="L26:N26"/>
    <mergeCell ref="P26:R26"/>
    <mergeCell ref="B20:C20"/>
    <mergeCell ref="B23:L23"/>
    <mergeCell ref="N23:R23"/>
    <mergeCell ref="C24:D24"/>
    <mergeCell ref="F24:J24"/>
    <mergeCell ref="L24:N24"/>
    <mergeCell ref="P24:R24"/>
    <mergeCell ref="A19:R19"/>
    <mergeCell ref="O3:R3"/>
    <mergeCell ref="A5:L5"/>
    <mergeCell ref="L8:R8"/>
    <mergeCell ref="J9:K9"/>
    <mergeCell ref="L9:R9"/>
    <mergeCell ref="L10:R10"/>
    <mergeCell ref="L11:R11"/>
    <mergeCell ref="L12:R12"/>
    <mergeCell ref="M13:Q13"/>
    <mergeCell ref="A15:R15"/>
    <mergeCell ref="C17:Q17"/>
  </mergeCells>
  <phoneticPr fontId="9"/>
  <conditionalFormatting sqref="F46:I46 M13:Q13 G36:Q36 F37:I37 K37:N37 P37 F38 F40:R40 F41:F42 H41:R42 O3">
    <cfRule type="containsBlanks" dxfId="657" priority="11">
      <formula>LEN(TRIM(F3))=0</formula>
    </cfRule>
  </conditionalFormatting>
  <conditionalFormatting sqref="B24:B28 E24:E28 K24:K28 O24:O27">
    <cfRule type="expression" dxfId="656" priority="10">
      <formula>COUNTA($B$24:$B$28,$E$24:$E$28,$K$24:$K$28,$O$24:$O$27)=0</formula>
    </cfRule>
  </conditionalFormatting>
  <conditionalFormatting sqref="P28:R28">
    <cfRule type="expression" dxfId="655" priority="9">
      <formula>AND($O$27="✔",$P$28="")</formula>
    </cfRule>
  </conditionalFormatting>
  <conditionalFormatting sqref="D30 D32">
    <cfRule type="expression" dxfId="654" priority="8">
      <formula>COUNTA($D$30,$D$32)=0</formula>
    </cfRule>
  </conditionalFormatting>
  <conditionalFormatting sqref="G36:Q36">
    <cfRule type="expression" dxfId="653" priority="7">
      <formula>LEN(G36)&gt;40</formula>
    </cfRule>
  </conditionalFormatting>
  <conditionalFormatting sqref="H41:R41">
    <cfRule type="expression" dxfId="652" priority="6">
      <formula>LEN(H41)&gt;23</formula>
    </cfRule>
  </conditionalFormatting>
  <conditionalFormatting sqref="H42:R42">
    <cfRule type="expression" dxfId="651" priority="5">
      <formula>LEN(H42)&gt;23</formula>
    </cfRule>
  </conditionalFormatting>
  <conditionalFormatting sqref="F44:I44">
    <cfRule type="containsBlanks" dxfId="650" priority="4">
      <formula>LEN(TRIM(F44))=0</formula>
    </cfRule>
  </conditionalFormatting>
  <conditionalFormatting sqref="D49:R49">
    <cfRule type="containsBlanks" dxfId="649" priority="3">
      <formula>LEN(TRIM(D49))=0</formula>
    </cfRule>
  </conditionalFormatting>
  <conditionalFormatting sqref="L8:R12">
    <cfRule type="containsBlanks" dxfId="648" priority="2">
      <formula>LEN(TRIM(L8))=0</formula>
    </cfRule>
  </conditionalFormatting>
  <conditionalFormatting sqref="J9:K9">
    <cfRule type="containsBlanks" dxfId="647" priority="1">
      <formula>LEN(TRIM(J9))=0</formula>
    </cfRule>
  </conditionalFormatting>
  <dataValidations count="5">
    <dataValidation imeMode="fullKatakana" allowBlank="1" showInputMessage="1" showErrorMessage="1" sqref="L10:R10 L8:R8 L12:R12"/>
    <dataValidation imeMode="hiragana" allowBlank="1" showInputMessage="1" showErrorMessage="1" sqref="G41:R42 F40:R40 G36:Q36 P28:R28"/>
    <dataValidation type="list" allowBlank="1" showInputMessage="1" showErrorMessage="1" sqref="B24:B28 E24:E28 K24:K28 O24:O27 D30 D32">
      <formula1>"✔"</formula1>
    </dataValidation>
    <dataValidation type="list" allowBlank="1" showInputMessage="1" showErrorMessage="1" sqref="E20:E21">
      <formula1>"○"</formula1>
    </dataValidation>
    <dataValidation imeMode="off" allowBlank="1" showInputMessage="1" showErrorMessage="1" sqref="P37 F41 F37:I37 K37 F38 J9"/>
  </dataValidations>
  <printOptions horizontalCentered="1"/>
  <pageMargins left="0.59055118110236227" right="0.59055118110236227" top="0.31496062992125984" bottom="0.39370078740157483" header="0.19685039370078741" footer="0.31496062992125984"/>
  <pageSetup paperSize="9" scale="57" fitToHeight="2" orientation="portrait" horizontalDpi="300" verticalDpi="300" r:id="rId1"/>
  <headerFooter>
    <oddFooter>&amp;R&amp;14（令和２年７月開講訓練科から適用）</oddFooter>
  </headerFooter>
  <rowBreaks count="1" manualBreakCount="1">
    <brk id="55" max="18" man="1"/>
  </rowBreaks>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Y120"/>
  <sheetViews>
    <sheetView view="pageBreakPreview" zoomScale="85" zoomScaleNormal="100" zoomScaleSheetLayoutView="85" zoomScalePageLayoutView="57" workbookViewId="0">
      <selection activeCell="O6" sqref="O6:Q6"/>
    </sheetView>
  </sheetViews>
  <sheetFormatPr defaultColWidth="9" defaultRowHeight="14.25"/>
  <cols>
    <col min="1" max="1" width="2.625" style="245" customWidth="1"/>
    <col min="2" max="2" width="3.125" style="245" customWidth="1"/>
    <col min="3" max="3" width="5.625" style="245" customWidth="1"/>
    <col min="4" max="4" width="3.125" style="245" customWidth="1"/>
    <col min="5" max="5" width="10.625" style="245" customWidth="1"/>
    <col min="6" max="7" width="3.125" style="245" customWidth="1"/>
    <col min="8" max="9" width="4.625" style="245" customWidth="1"/>
    <col min="10" max="11" width="3.125" style="245" customWidth="1"/>
    <col min="12" max="13" width="5.625" style="245" customWidth="1"/>
    <col min="14" max="15" width="3.125" style="245" customWidth="1"/>
    <col min="16" max="18" width="4.625" style="245" customWidth="1"/>
    <col min="19" max="19" width="3.125" style="245" customWidth="1"/>
    <col min="20" max="20" width="5.625" style="245" customWidth="1"/>
    <col min="21" max="21" width="10.125" style="245" customWidth="1"/>
    <col min="22" max="16384" width="9" style="245"/>
  </cols>
  <sheetData>
    <row r="1" spans="1:25" ht="18" customHeight="1">
      <c r="U1" s="360" t="s">
        <v>760</v>
      </c>
    </row>
    <row r="2" spans="1:25" ht="24.95" customHeight="1">
      <c r="A2" s="2432" t="s">
        <v>918</v>
      </c>
      <c r="B2" s="2432"/>
      <c r="C2" s="2432"/>
      <c r="D2" s="2432"/>
      <c r="E2" s="2432"/>
      <c r="F2" s="2432"/>
      <c r="G2" s="2432"/>
      <c r="H2" s="2432"/>
      <c r="I2" s="2432"/>
      <c r="J2" s="2432"/>
      <c r="K2" s="2432"/>
      <c r="L2" s="2432"/>
      <c r="M2" s="2432"/>
      <c r="N2" s="2432"/>
      <c r="O2" s="2432"/>
      <c r="P2" s="2432"/>
      <c r="Q2" s="2432"/>
      <c r="R2" s="2432"/>
      <c r="S2" s="2432"/>
      <c r="T2" s="2432"/>
      <c r="U2" s="2432"/>
    </row>
    <row r="3" spans="1:25" s="246" customFormat="1" ht="16.5" customHeight="1">
      <c r="A3" s="2464" t="s">
        <v>398</v>
      </c>
      <c r="B3" s="2464"/>
      <c r="C3" s="2464"/>
      <c r="D3" s="2464"/>
      <c r="E3" s="2434" t="str">
        <f>IF(様式1!L11="","",様式1!L11)</f>
        <v>株式会社キャリアサプライ</v>
      </c>
      <c r="F3" s="2434"/>
      <c r="G3" s="2434"/>
      <c r="H3" s="2434"/>
      <c r="I3" s="2434"/>
      <c r="J3" s="2434"/>
      <c r="L3" s="2464" t="s">
        <v>313</v>
      </c>
      <c r="M3" s="2464"/>
      <c r="N3" s="2434" t="str">
        <f>IF(様式1!G36="","",様式1!G36)</f>
        <v>ゼロから始めるWord・Excel・PowerPoint実践科（託児・短時間)</v>
      </c>
      <c r="O3" s="2434"/>
      <c r="P3" s="2434"/>
      <c r="Q3" s="2434"/>
      <c r="R3" s="2434"/>
      <c r="S3" s="2434"/>
      <c r="T3" s="2434"/>
      <c r="U3" s="2434"/>
    </row>
    <row r="4" spans="1:25" ht="16.5" customHeight="1">
      <c r="A4" s="2464"/>
      <c r="B4" s="2464"/>
      <c r="C4" s="2464"/>
      <c r="D4" s="2464"/>
      <c r="E4" s="2434"/>
      <c r="F4" s="2434"/>
      <c r="G4" s="2434"/>
      <c r="H4" s="2434"/>
      <c r="I4" s="2434"/>
      <c r="J4" s="2434"/>
      <c r="K4" s="408"/>
      <c r="L4" s="2464"/>
      <c r="M4" s="2464"/>
      <c r="N4" s="2434"/>
      <c r="O4" s="2434"/>
      <c r="P4" s="2434"/>
      <c r="Q4" s="2434"/>
      <c r="R4" s="2434"/>
      <c r="S4" s="2434"/>
      <c r="T4" s="2434"/>
      <c r="U4" s="2434"/>
    </row>
    <row r="5" spans="1:25" s="274" customFormat="1" ht="17.100000000000001" customHeight="1">
      <c r="A5" s="271" t="s">
        <v>195</v>
      </c>
      <c r="B5" s="272"/>
      <c r="C5" s="272"/>
      <c r="D5" s="272"/>
      <c r="E5" s="273"/>
      <c r="F5" s="273"/>
      <c r="G5" s="273"/>
      <c r="H5" s="273"/>
      <c r="I5" s="273"/>
      <c r="J5" s="273"/>
      <c r="K5" s="273"/>
      <c r="L5" s="273"/>
      <c r="M5" s="273"/>
      <c r="N5" s="273"/>
      <c r="O5" s="273"/>
      <c r="P5" s="273"/>
      <c r="Q5" s="273"/>
      <c r="R5" s="273"/>
      <c r="S5" s="273"/>
      <c r="T5" s="273"/>
    </row>
    <row r="6" spans="1:25" s="277" customFormat="1" ht="17.100000000000001" customHeight="1">
      <c r="A6" s="2465" t="s">
        <v>399</v>
      </c>
      <c r="B6" s="2465"/>
      <c r="C6" s="2465"/>
      <c r="D6" s="799"/>
      <c r="E6" s="635" t="s">
        <v>394</v>
      </c>
      <c r="F6" s="636" t="s">
        <v>541</v>
      </c>
      <c r="G6" s="2437"/>
      <c r="H6" s="2437"/>
      <c r="I6" s="2437"/>
      <c r="J6" s="396" t="s">
        <v>542</v>
      </c>
      <c r="K6" s="799" t="s">
        <v>568</v>
      </c>
      <c r="L6" s="288" t="s">
        <v>393</v>
      </c>
      <c r="M6" s="275"/>
      <c r="N6" s="636" t="s">
        <v>541</v>
      </c>
      <c r="O6" s="2437" t="str">
        <f>IF(様式5!L6="","",様式5!L6)</f>
        <v>03 営業・販売・事務分野</v>
      </c>
      <c r="P6" s="2437"/>
      <c r="Q6" s="2437"/>
      <c r="R6" s="396" t="s">
        <v>540</v>
      </c>
      <c r="S6" s="396"/>
      <c r="T6" s="396"/>
      <c r="U6" s="276"/>
    </row>
    <row r="7" spans="1:25" s="277" customFormat="1" ht="17.100000000000001" customHeight="1">
      <c r="A7" s="2465" t="s">
        <v>225</v>
      </c>
      <c r="B7" s="2465"/>
      <c r="C7" s="2465"/>
      <c r="D7" s="2475">
        <f>IF(様式1!F37="","",様式1!F37)</f>
        <v>45069</v>
      </c>
      <c r="E7" s="2476"/>
      <c r="F7" s="2476"/>
      <c r="G7" s="2476"/>
      <c r="H7" s="636" t="s">
        <v>291</v>
      </c>
      <c r="I7" s="2476">
        <f>IF(様式1!K37="","",様式1!K37)</f>
        <v>45160</v>
      </c>
      <c r="J7" s="2476"/>
      <c r="K7" s="2476"/>
      <c r="L7" s="2476"/>
      <c r="M7" s="2476"/>
      <c r="N7" s="2477" t="s">
        <v>400</v>
      </c>
      <c r="O7" s="2478"/>
      <c r="P7" s="2479"/>
      <c r="Q7" s="2462">
        <f>IF(様式1!F38="","",様式1!F38)</f>
        <v>15</v>
      </c>
      <c r="R7" s="2463"/>
      <c r="S7" s="2463"/>
      <c r="T7" s="636"/>
      <c r="U7" s="254" t="s">
        <v>60</v>
      </c>
    </row>
    <row r="8" spans="1:25" s="253" customFormat="1" ht="8.1" customHeight="1">
      <c r="A8" s="633"/>
      <c r="B8" s="633"/>
      <c r="C8" s="255"/>
      <c r="D8" s="255"/>
      <c r="E8" s="255"/>
      <c r="F8" s="255"/>
      <c r="G8" s="255"/>
      <c r="H8" s="255"/>
      <c r="I8" s="255"/>
      <c r="J8" s="255"/>
      <c r="K8" s="255"/>
      <c r="L8" s="255"/>
      <c r="M8" s="255"/>
      <c r="N8" s="255"/>
      <c r="O8" s="633"/>
      <c r="P8" s="633"/>
      <c r="Q8" s="255"/>
      <c r="R8" s="255"/>
      <c r="S8" s="255"/>
      <c r="T8" s="255"/>
      <c r="U8" s="255"/>
    </row>
    <row r="9" spans="1:25" s="253" customFormat="1" ht="17.100000000000001" customHeight="1">
      <c r="A9" s="256" t="s">
        <v>401</v>
      </c>
      <c r="B9" s="633"/>
      <c r="C9" s="255"/>
      <c r="D9" s="255"/>
      <c r="E9" s="255"/>
      <c r="F9" s="255"/>
      <c r="G9" s="255"/>
      <c r="H9" s="255"/>
      <c r="I9" s="255"/>
      <c r="J9" s="255"/>
      <c r="K9" s="255"/>
      <c r="L9" s="255"/>
      <c r="M9" s="255"/>
      <c r="N9" s="255"/>
      <c r="O9" s="633"/>
      <c r="P9" s="633"/>
      <c r="Q9" s="255"/>
      <c r="R9" s="255"/>
      <c r="S9" s="255"/>
      <c r="T9" s="255"/>
      <c r="U9" s="255"/>
    </row>
    <row r="10" spans="1:25" s="253" customFormat="1" ht="17.100000000000001" customHeight="1">
      <c r="A10" s="640" t="s">
        <v>402</v>
      </c>
      <c r="B10" s="278"/>
      <c r="C10" s="279"/>
      <c r="D10" s="279"/>
      <c r="E10" s="279"/>
      <c r="F10" s="279"/>
      <c r="G10" s="279"/>
      <c r="H10" s="279"/>
      <c r="I10" s="279"/>
      <c r="J10" s="279"/>
      <c r="K10" s="279"/>
      <c r="L10" s="279"/>
      <c r="M10" s="279"/>
      <c r="N10" s="279"/>
      <c r="O10" s="278"/>
      <c r="P10" s="278"/>
      <c r="Q10" s="279"/>
      <c r="R10" s="279"/>
      <c r="S10" s="279"/>
      <c r="T10" s="279"/>
      <c r="U10" s="280"/>
    </row>
    <row r="11" spans="1:25" s="253" customFormat="1" ht="30" customHeight="1">
      <c r="A11" s="281"/>
      <c r="B11" s="2426" t="s">
        <v>502</v>
      </c>
      <c r="C11" s="2427"/>
      <c r="D11" s="2427"/>
      <c r="E11" s="2427"/>
      <c r="F11" s="2427"/>
      <c r="G11" s="2427"/>
      <c r="H11" s="2427"/>
      <c r="I11" s="2427"/>
      <c r="J11" s="2427"/>
      <c r="K11" s="2427"/>
      <c r="L11" s="2427"/>
      <c r="M11" s="2427"/>
      <c r="N11" s="2427"/>
      <c r="O11" s="2427"/>
      <c r="P11" s="2427"/>
      <c r="Q11" s="2427"/>
      <c r="R11" s="2427"/>
      <c r="S11" s="2427"/>
      <c r="T11" s="2427"/>
      <c r="U11" s="2428"/>
    </row>
    <row r="12" spans="1:25" s="253" customFormat="1" ht="200.1" customHeight="1">
      <c r="A12" s="281"/>
      <c r="B12" s="2466"/>
      <c r="C12" s="2467"/>
      <c r="D12" s="2467"/>
      <c r="E12" s="2467"/>
      <c r="F12" s="2467"/>
      <c r="G12" s="2467"/>
      <c r="H12" s="2467"/>
      <c r="I12" s="2467"/>
      <c r="J12" s="2467"/>
      <c r="K12" s="2467"/>
      <c r="L12" s="2467"/>
      <c r="M12" s="2467"/>
      <c r="N12" s="2467"/>
      <c r="O12" s="2467"/>
      <c r="P12" s="2467"/>
      <c r="Q12" s="2467"/>
      <c r="R12" s="2467"/>
      <c r="S12" s="2467"/>
      <c r="T12" s="2467"/>
      <c r="U12" s="2468"/>
    </row>
    <row r="13" spans="1:25" s="253" customFormat="1" ht="18.95" customHeight="1">
      <c r="A13" s="285"/>
      <c r="B13" s="282" t="s">
        <v>465</v>
      </c>
      <c r="C13" s="283"/>
      <c r="D13" s="283"/>
      <c r="E13" s="283"/>
      <c r="F13" s="283"/>
      <c r="G13" s="283"/>
      <c r="H13" s="283"/>
      <c r="I13" s="283"/>
      <c r="J13" s="283"/>
      <c r="K13" s="283"/>
      <c r="L13" s="283"/>
      <c r="M13" s="283"/>
      <c r="N13" s="283"/>
      <c r="O13" s="283"/>
      <c r="P13" s="283"/>
      <c r="Q13" s="283"/>
      <c r="R13" s="283"/>
      <c r="S13" s="283"/>
      <c r="T13" s="283"/>
      <c r="U13" s="284"/>
    </row>
    <row r="14" spans="1:25" s="253" customFormat="1" ht="50.1" customHeight="1">
      <c r="A14" s="285"/>
      <c r="B14" s="2469" t="s">
        <v>477</v>
      </c>
      <c r="C14" s="2470"/>
      <c r="D14" s="2470"/>
      <c r="E14" s="2470"/>
      <c r="F14" s="2470"/>
      <c r="G14" s="2470"/>
      <c r="H14" s="2470"/>
      <c r="I14" s="2470"/>
      <c r="J14" s="2470"/>
      <c r="K14" s="2470"/>
      <c r="L14" s="2470"/>
      <c r="M14" s="2470"/>
      <c r="N14" s="2470"/>
      <c r="O14" s="2470"/>
      <c r="P14" s="2470"/>
      <c r="Q14" s="2470"/>
      <c r="R14" s="2470"/>
      <c r="S14" s="2470"/>
      <c r="T14" s="2470"/>
      <c r="U14" s="2471"/>
      <c r="V14" s="285"/>
    </row>
    <row r="15" spans="1:25" s="277" customFormat="1" ht="17.100000000000001" customHeight="1">
      <c r="A15" s="350"/>
      <c r="B15" s="286" t="s">
        <v>399</v>
      </c>
      <c r="C15" s="275"/>
      <c r="D15" s="275"/>
      <c r="E15" s="276"/>
      <c r="F15" s="800"/>
      <c r="G15" s="250" t="s">
        <v>394</v>
      </c>
      <c r="H15" s="636"/>
      <c r="I15" s="636"/>
      <c r="J15" s="636" t="s">
        <v>541</v>
      </c>
      <c r="K15" s="2437"/>
      <c r="L15" s="2437"/>
      <c r="M15" s="396" t="s">
        <v>542</v>
      </c>
      <c r="N15" s="800"/>
      <c r="O15" s="250" t="s">
        <v>393</v>
      </c>
      <c r="P15" s="636"/>
      <c r="Q15" s="636"/>
      <c r="R15" s="636" t="s">
        <v>541</v>
      </c>
      <c r="S15" s="2437"/>
      <c r="T15" s="2437"/>
      <c r="U15" s="397" t="s">
        <v>540</v>
      </c>
      <c r="V15" s="398"/>
      <c r="W15" s="253"/>
      <c r="X15" s="253"/>
      <c r="Y15" s="253"/>
    </row>
    <row r="16" spans="1:25" s="277" customFormat="1" ht="17.100000000000001" customHeight="1">
      <c r="A16" s="350"/>
      <c r="B16" s="434" t="s">
        <v>1016</v>
      </c>
      <c r="C16" s="275"/>
      <c r="D16" s="621"/>
      <c r="E16" s="276"/>
      <c r="F16" s="2448"/>
      <c r="G16" s="2449"/>
      <c r="H16" s="2449"/>
      <c r="I16" s="2449"/>
      <c r="J16" s="2449"/>
      <c r="K16" s="2449"/>
      <c r="L16" s="2449"/>
      <c r="M16" s="2449"/>
      <c r="N16" s="2449"/>
      <c r="O16" s="2449"/>
      <c r="P16" s="2449"/>
      <c r="Q16" s="2449"/>
      <c r="R16" s="2449"/>
      <c r="S16" s="2449"/>
      <c r="T16" s="2449"/>
      <c r="U16" s="2472"/>
      <c r="W16" s="253"/>
      <c r="X16" s="253"/>
      <c r="Y16" s="253"/>
    </row>
    <row r="17" spans="1:25" s="277" customFormat="1" ht="17.100000000000001" customHeight="1">
      <c r="A17" s="350"/>
      <c r="B17" s="286" t="s">
        <v>225</v>
      </c>
      <c r="C17" s="275"/>
      <c r="D17" s="275"/>
      <c r="E17" s="276"/>
      <c r="F17" s="2473"/>
      <c r="G17" s="2474"/>
      <c r="H17" s="2474"/>
      <c r="I17" s="2474"/>
      <c r="J17" s="2474"/>
      <c r="K17" s="2474"/>
      <c r="L17" s="636" t="s">
        <v>291</v>
      </c>
      <c r="M17" s="2474"/>
      <c r="N17" s="2474"/>
      <c r="O17" s="2474"/>
      <c r="P17" s="2474"/>
      <c r="Q17" s="636"/>
      <c r="R17" s="636"/>
      <c r="S17" s="636"/>
      <c r="T17" s="636"/>
      <c r="U17" s="276"/>
      <c r="W17" s="253"/>
      <c r="X17" s="253"/>
      <c r="Y17" s="253"/>
    </row>
    <row r="18" spans="1:25" s="277" customFormat="1" ht="17.100000000000001" customHeight="1">
      <c r="A18" s="351"/>
      <c r="B18" s="434" t="s">
        <v>563</v>
      </c>
      <c r="C18" s="275"/>
      <c r="D18" s="275"/>
      <c r="E18" s="276"/>
      <c r="F18" s="2483"/>
      <c r="G18" s="2484"/>
      <c r="H18" s="2484"/>
      <c r="I18" s="2484"/>
      <c r="J18" s="636" t="s">
        <v>412</v>
      </c>
      <c r="K18" s="636"/>
      <c r="L18" s="636"/>
      <c r="M18" s="636"/>
      <c r="N18" s="639"/>
      <c r="O18" s="639"/>
      <c r="P18" s="636"/>
      <c r="Q18" s="636"/>
      <c r="R18" s="636"/>
      <c r="S18" s="636"/>
      <c r="T18" s="636"/>
      <c r="U18" s="276"/>
      <c r="W18" s="253"/>
      <c r="X18" s="253"/>
      <c r="Y18" s="253"/>
    </row>
    <row r="19" spans="1:25" s="253" customFormat="1" ht="17.100000000000001" customHeight="1">
      <c r="A19" s="287" t="s">
        <v>466</v>
      </c>
      <c r="B19" s="275"/>
      <c r="C19" s="634"/>
      <c r="D19" s="634"/>
      <c r="E19" s="634"/>
      <c r="F19" s="634"/>
      <c r="G19" s="634"/>
      <c r="H19" s="642"/>
      <c r="I19" s="642"/>
      <c r="J19" s="642"/>
      <c r="K19" s="636"/>
      <c r="L19" s="636"/>
      <c r="M19" s="636"/>
      <c r="N19" s="636"/>
      <c r="O19" s="639"/>
      <c r="P19" s="639"/>
      <c r="Q19" s="636"/>
      <c r="R19" s="636"/>
      <c r="S19" s="636"/>
      <c r="T19" s="636"/>
      <c r="U19" s="641"/>
    </row>
    <row r="20" spans="1:25" s="253" customFormat="1" ht="17.100000000000001" customHeight="1">
      <c r="A20" s="2424"/>
      <c r="B20" s="2445" t="s">
        <v>404</v>
      </c>
      <c r="C20" s="2446"/>
      <c r="D20" s="2446"/>
      <c r="E20" s="2446"/>
      <c r="F20" s="2447"/>
      <c r="G20" s="800"/>
      <c r="H20" s="250" t="s">
        <v>405</v>
      </c>
      <c r="I20" s="250"/>
      <c r="J20" s="636"/>
      <c r="K20" s="800"/>
      <c r="L20" s="636" t="s">
        <v>406</v>
      </c>
      <c r="M20" s="250" t="s">
        <v>407</v>
      </c>
      <c r="N20" s="636"/>
      <c r="O20" s="639"/>
      <c r="P20" s="639"/>
      <c r="Q20" s="636"/>
      <c r="R20" s="636"/>
      <c r="S20" s="636"/>
      <c r="T20" s="636"/>
      <c r="U20" s="641"/>
    </row>
    <row r="21" spans="1:25" s="253" customFormat="1" ht="17.100000000000001" customHeight="1">
      <c r="A21" s="2424"/>
      <c r="B21" s="2445" t="s">
        <v>415</v>
      </c>
      <c r="C21" s="2446"/>
      <c r="D21" s="2446"/>
      <c r="E21" s="2446"/>
      <c r="F21" s="2447"/>
      <c r="G21" s="2448"/>
      <c r="H21" s="2449"/>
      <c r="I21" s="2449"/>
      <c r="J21" s="2449"/>
      <c r="K21" s="288" t="s">
        <v>409</v>
      </c>
      <c r="L21" s="288"/>
      <c r="M21" s="288"/>
      <c r="N21" s="288"/>
      <c r="O21" s="288"/>
      <c r="P21" s="288"/>
      <c r="Q21" s="288"/>
      <c r="R21" s="288"/>
      <c r="S21" s="288"/>
      <c r="T21" s="288"/>
      <c r="U21" s="254"/>
    </row>
    <row r="22" spans="1:25" s="253" customFormat="1" ht="17.100000000000001" customHeight="1">
      <c r="A22" s="2424"/>
      <c r="B22" s="2445" t="s">
        <v>410</v>
      </c>
      <c r="C22" s="2446"/>
      <c r="D22" s="2446"/>
      <c r="E22" s="2446"/>
      <c r="F22" s="2447"/>
      <c r="G22" s="2448"/>
      <c r="H22" s="2449"/>
      <c r="I22" s="2449"/>
      <c r="J22" s="2449"/>
      <c r="K22" s="288" t="s">
        <v>409</v>
      </c>
      <c r="L22" s="288"/>
      <c r="M22" s="288"/>
      <c r="N22" s="288"/>
      <c r="O22" s="288"/>
      <c r="P22" s="288"/>
      <c r="Q22" s="288"/>
      <c r="R22" s="288"/>
      <c r="S22" s="288"/>
      <c r="T22" s="288"/>
      <c r="U22" s="254"/>
    </row>
    <row r="23" spans="1:25" s="253" customFormat="1" ht="17.100000000000001" customHeight="1">
      <c r="A23" s="2425"/>
      <c r="B23" s="2445" t="s">
        <v>411</v>
      </c>
      <c r="C23" s="2446"/>
      <c r="D23" s="2446"/>
      <c r="E23" s="2446"/>
      <c r="F23" s="2447"/>
      <c r="G23" s="2448"/>
      <c r="H23" s="2449"/>
      <c r="I23" s="2449"/>
      <c r="J23" s="2449"/>
      <c r="K23" s="288" t="s">
        <v>412</v>
      </c>
      <c r="L23" s="288"/>
      <c r="M23" s="288"/>
      <c r="N23" s="288"/>
      <c r="O23" s="288"/>
      <c r="P23" s="288"/>
      <c r="Q23" s="288"/>
      <c r="R23" s="288"/>
      <c r="S23" s="288"/>
      <c r="T23" s="288"/>
      <c r="U23" s="254"/>
    </row>
    <row r="24" spans="1:25" s="253" customFormat="1" ht="8.1" customHeight="1">
      <c r="A24" s="262"/>
      <c r="C24" s="256"/>
      <c r="D24" s="256"/>
      <c r="E24" s="256"/>
      <c r="F24" s="256"/>
      <c r="G24" s="255"/>
      <c r="H24" s="255"/>
      <c r="I24" s="255"/>
      <c r="J24" s="255"/>
      <c r="K24" s="255"/>
      <c r="L24" s="255"/>
      <c r="M24" s="255"/>
      <c r="N24" s="255"/>
      <c r="O24" s="633"/>
      <c r="P24" s="633"/>
      <c r="Q24" s="255"/>
      <c r="R24" s="255"/>
      <c r="S24" s="255"/>
      <c r="T24" s="255"/>
      <c r="U24" s="255"/>
    </row>
    <row r="25" spans="1:25" s="253" customFormat="1" ht="17.100000000000001" customHeight="1">
      <c r="A25" s="253" t="s">
        <v>413</v>
      </c>
      <c r="B25" s="633"/>
      <c r="C25" s="255"/>
      <c r="D25" s="255"/>
      <c r="E25" s="255"/>
      <c r="F25" s="255"/>
      <c r="G25" s="255"/>
      <c r="H25" s="255"/>
      <c r="I25" s="255"/>
      <c r="J25" s="255"/>
      <c r="K25" s="255"/>
      <c r="L25" s="255"/>
      <c r="M25" s="255"/>
      <c r="N25" s="255"/>
      <c r="O25" s="633"/>
      <c r="P25" s="633"/>
      <c r="Q25" s="255"/>
      <c r="R25" s="255"/>
      <c r="S25" s="255"/>
      <c r="T25" s="255"/>
      <c r="U25" s="255"/>
    </row>
    <row r="26" spans="1:25" s="253" customFormat="1" ht="17.100000000000001" customHeight="1">
      <c r="A26" s="2480" t="s">
        <v>414</v>
      </c>
      <c r="B26" s="2481"/>
      <c r="C26" s="2481"/>
      <c r="D26" s="2481"/>
      <c r="E26" s="2481"/>
      <c r="F26" s="2481"/>
      <c r="G26" s="2481"/>
      <c r="H26" s="2481"/>
      <c r="I26" s="2481"/>
      <c r="J26" s="2481"/>
      <c r="K26" s="2481"/>
      <c r="L26" s="2481"/>
      <c r="M26" s="2481"/>
      <c r="N26" s="2481"/>
      <c r="O26" s="2481"/>
      <c r="P26" s="2481"/>
      <c r="Q26" s="2481"/>
      <c r="R26" s="2481"/>
      <c r="S26" s="2481"/>
      <c r="T26" s="2481"/>
      <c r="U26" s="2482"/>
    </row>
    <row r="27" spans="1:25" s="277" customFormat="1" ht="17.100000000000001" customHeight="1">
      <c r="A27" s="289"/>
      <c r="B27" s="799"/>
      <c r="C27" s="2445" t="s">
        <v>509</v>
      </c>
      <c r="D27" s="2446"/>
      <c r="E27" s="2446"/>
      <c r="F27" s="2446"/>
      <c r="G27" s="2446"/>
      <c r="H27" s="2446"/>
      <c r="I27" s="2446"/>
      <c r="J27" s="2446"/>
      <c r="K27" s="2446"/>
      <c r="L27" s="2446"/>
      <c r="M27" s="2446"/>
      <c r="N27" s="2446"/>
      <c r="O27" s="2446"/>
      <c r="P27" s="2446"/>
      <c r="Q27" s="2446"/>
      <c r="R27" s="2446"/>
      <c r="S27" s="2446"/>
      <c r="T27" s="2446"/>
      <c r="U27" s="2447"/>
    </row>
    <row r="28" spans="1:25" s="277" customFormat="1" ht="17.100000000000001" customHeight="1">
      <c r="A28" s="289"/>
      <c r="B28" s="799"/>
      <c r="C28" s="2445" t="s">
        <v>1227</v>
      </c>
      <c r="D28" s="2446"/>
      <c r="E28" s="2446"/>
      <c r="F28" s="2446"/>
      <c r="G28" s="2446"/>
      <c r="H28" s="2446"/>
      <c r="I28" s="2446"/>
      <c r="J28" s="2446"/>
      <c r="K28" s="2446"/>
      <c r="L28" s="2446"/>
      <c r="M28" s="2446"/>
      <c r="N28" s="2446"/>
      <c r="O28" s="2446"/>
      <c r="P28" s="2446"/>
      <c r="Q28" s="2446"/>
      <c r="R28" s="2446"/>
      <c r="S28" s="2446"/>
      <c r="T28" s="2446"/>
      <c r="U28" s="2447"/>
    </row>
    <row r="29" spans="1:25" s="253" customFormat="1" ht="39.75" customHeight="1">
      <c r="A29" s="2426" t="s">
        <v>1213</v>
      </c>
      <c r="B29" s="2427"/>
      <c r="C29" s="2427"/>
      <c r="D29" s="2427"/>
      <c r="E29" s="2427"/>
      <c r="F29" s="2427"/>
      <c r="G29" s="2427"/>
      <c r="H29" s="2427"/>
      <c r="I29" s="2427"/>
      <c r="J29" s="2427"/>
      <c r="K29" s="2427"/>
      <c r="L29" s="2427"/>
      <c r="M29" s="2427"/>
      <c r="N29" s="2427"/>
      <c r="O29" s="2427"/>
      <c r="P29" s="2427"/>
      <c r="Q29" s="2427"/>
      <c r="R29" s="2427"/>
      <c r="S29" s="2427"/>
      <c r="T29" s="2427"/>
      <c r="U29" s="2428"/>
    </row>
    <row r="30" spans="1:25" s="277" customFormat="1" ht="30" customHeight="1">
      <c r="A30" s="482"/>
      <c r="B30" s="802"/>
      <c r="C30" s="2453" t="s">
        <v>1042</v>
      </c>
      <c r="D30" s="2454"/>
      <c r="E30" s="2454"/>
      <c r="F30" s="2454"/>
      <c r="G30" s="2454"/>
      <c r="H30" s="2454"/>
      <c r="I30" s="2454"/>
      <c r="J30" s="2454"/>
      <c r="K30" s="2454"/>
      <c r="L30" s="2454"/>
      <c r="M30" s="2454"/>
      <c r="N30" s="2454"/>
      <c r="O30" s="2454"/>
      <c r="P30" s="2454"/>
      <c r="Q30" s="2454"/>
      <c r="R30" s="2454"/>
      <c r="S30" s="2454"/>
      <c r="T30" s="2454"/>
      <c r="U30" s="2455"/>
    </row>
    <row r="31" spans="1:25" s="253" customFormat="1" ht="15" customHeight="1">
      <c r="A31" s="2426" t="s">
        <v>1214</v>
      </c>
      <c r="B31" s="2427"/>
      <c r="C31" s="2427"/>
      <c r="D31" s="2427"/>
      <c r="E31" s="2427"/>
      <c r="F31" s="2427"/>
      <c r="G31" s="2427"/>
      <c r="H31" s="2427"/>
      <c r="I31" s="2427"/>
      <c r="J31" s="2427"/>
      <c r="K31" s="2427"/>
      <c r="L31" s="2427"/>
      <c r="M31" s="2427"/>
      <c r="N31" s="2427"/>
      <c r="O31" s="2427"/>
      <c r="P31" s="2427"/>
      <c r="Q31" s="2427"/>
      <c r="R31" s="2427"/>
      <c r="S31" s="2427"/>
      <c r="T31" s="2427"/>
      <c r="U31" s="2428"/>
    </row>
    <row r="32" spans="1:25" s="253" customFormat="1" ht="15" customHeight="1">
      <c r="A32" s="2485"/>
      <c r="B32" s="2486"/>
      <c r="C32" s="2486"/>
      <c r="D32" s="2486"/>
      <c r="E32" s="2486"/>
      <c r="F32" s="2486"/>
      <c r="G32" s="2486"/>
      <c r="H32" s="2486"/>
      <c r="I32" s="2486"/>
      <c r="J32" s="2486"/>
      <c r="K32" s="2486"/>
      <c r="L32" s="2486"/>
      <c r="M32" s="2486"/>
      <c r="N32" s="2486"/>
      <c r="O32" s="2486"/>
      <c r="P32" s="2486"/>
      <c r="Q32" s="2486"/>
      <c r="R32" s="2486"/>
      <c r="S32" s="2486"/>
      <c r="T32" s="2486"/>
      <c r="U32" s="2487"/>
    </row>
    <row r="33" spans="1:21" s="277" customFormat="1" ht="28.5" customHeight="1">
      <c r="A33" s="290"/>
      <c r="B33" s="799"/>
      <c r="C33" s="2453" t="s">
        <v>1220</v>
      </c>
      <c r="D33" s="2454"/>
      <c r="E33" s="2454"/>
      <c r="F33" s="2454"/>
      <c r="G33" s="2454"/>
      <c r="H33" s="2454"/>
      <c r="I33" s="2454"/>
      <c r="J33" s="2454"/>
      <c r="K33" s="2454"/>
      <c r="L33" s="2454"/>
      <c r="M33" s="2454"/>
      <c r="N33" s="2454"/>
      <c r="O33" s="2454"/>
      <c r="P33" s="2454"/>
      <c r="Q33" s="2454"/>
      <c r="R33" s="2454"/>
      <c r="S33" s="2454"/>
      <c r="T33" s="2454"/>
      <c r="U33" s="2455"/>
    </row>
    <row r="34" spans="1:21" s="291" customFormat="1" ht="12.95" customHeight="1">
      <c r="A34" s="484" t="s">
        <v>722</v>
      </c>
      <c r="B34" s="484"/>
      <c r="C34" s="483"/>
      <c r="D34" s="485"/>
      <c r="E34" s="485"/>
      <c r="F34" s="485"/>
      <c r="G34" s="485"/>
      <c r="H34" s="485"/>
      <c r="I34" s="485"/>
      <c r="J34" s="485"/>
      <c r="K34" s="485"/>
      <c r="L34" s="484"/>
      <c r="M34" s="484"/>
      <c r="N34" s="485"/>
      <c r="O34" s="484"/>
      <c r="P34" s="486"/>
      <c r="Q34" s="487"/>
      <c r="R34" s="487"/>
      <c r="S34" s="487"/>
      <c r="T34" s="487"/>
      <c r="U34" s="487"/>
    </row>
    <row r="35" spans="1:21" s="253" customFormat="1" ht="18" customHeight="1">
      <c r="A35" s="263" t="s">
        <v>501</v>
      </c>
      <c r="J35" s="389"/>
      <c r="K35" s="633"/>
    </row>
    <row r="36" spans="1:21" s="253" customFormat="1" ht="12.95" customHeight="1">
      <c r="A36" s="2486" t="s">
        <v>476</v>
      </c>
      <c r="B36" s="2488"/>
      <c r="C36" s="2488"/>
      <c r="D36" s="2488"/>
      <c r="E36" s="2488"/>
      <c r="F36" s="2488"/>
      <c r="G36" s="2488"/>
      <c r="H36" s="2488"/>
      <c r="I36" s="2488"/>
      <c r="J36" s="2488"/>
      <c r="K36" s="2488"/>
      <c r="L36" s="2488"/>
      <c r="M36" s="2488"/>
      <c r="N36" s="2488"/>
      <c r="O36" s="2488"/>
      <c r="P36" s="2488"/>
      <c r="Q36" s="2488"/>
      <c r="R36" s="2488"/>
      <c r="S36" s="2488"/>
      <c r="T36" s="2488"/>
      <c r="U36" s="2488"/>
    </row>
    <row r="37" spans="1:21" s="253" customFormat="1" ht="12.95" customHeight="1">
      <c r="A37" s="2489"/>
      <c r="B37" s="2489"/>
      <c r="C37" s="2489"/>
      <c r="D37" s="2489"/>
      <c r="E37" s="2489"/>
      <c r="F37" s="2489"/>
      <c r="G37" s="2489"/>
      <c r="H37" s="2489"/>
      <c r="I37" s="2489"/>
      <c r="J37" s="2489"/>
      <c r="K37" s="2489"/>
      <c r="L37" s="2489"/>
      <c r="M37" s="2489"/>
      <c r="N37" s="2489"/>
      <c r="O37" s="2489"/>
      <c r="P37" s="2489"/>
      <c r="Q37" s="2489"/>
      <c r="R37" s="2489"/>
      <c r="S37" s="2489"/>
      <c r="T37" s="2489"/>
      <c r="U37" s="2489"/>
    </row>
    <row r="38" spans="1:21" s="277" customFormat="1" ht="18" customHeight="1">
      <c r="A38" s="293"/>
      <c r="B38" s="2465" t="s">
        <v>416</v>
      </c>
      <c r="C38" s="2465"/>
      <c r="D38" s="2465"/>
      <c r="E38" s="2477" t="s">
        <v>225</v>
      </c>
      <c r="F38" s="2478"/>
      <c r="G38" s="2478"/>
      <c r="H38" s="2478"/>
      <c r="I38" s="2478"/>
      <c r="J38" s="2478"/>
      <c r="K38" s="2478"/>
      <c r="L38" s="2478"/>
      <c r="M38" s="2478"/>
      <c r="N38" s="2479"/>
      <c r="O38" s="2477" t="s">
        <v>417</v>
      </c>
      <c r="P38" s="2478"/>
      <c r="Q38" s="2477" t="s">
        <v>418</v>
      </c>
      <c r="R38" s="2478"/>
      <c r="S38" s="2478"/>
      <c r="T38" s="2478"/>
      <c r="U38" s="2479"/>
    </row>
    <row r="39" spans="1:21" s="277" customFormat="1" ht="17.100000000000001" customHeight="1">
      <c r="A39" s="638" t="s">
        <v>419</v>
      </c>
      <c r="B39" s="2490"/>
      <c r="C39" s="2490"/>
      <c r="D39" s="2490"/>
      <c r="E39" s="2491"/>
      <c r="F39" s="2492"/>
      <c r="G39" s="2492"/>
      <c r="H39" s="2492"/>
      <c r="I39" s="636" t="s">
        <v>291</v>
      </c>
      <c r="J39" s="2493"/>
      <c r="K39" s="2493"/>
      <c r="L39" s="2493"/>
      <c r="M39" s="2493"/>
      <c r="N39" s="2494"/>
      <c r="O39" s="2495"/>
      <c r="P39" s="2496"/>
      <c r="Q39" s="2491"/>
      <c r="R39" s="2493"/>
      <c r="S39" s="2493"/>
      <c r="T39" s="2493"/>
      <c r="U39" s="2494"/>
    </row>
    <row r="40" spans="1:21" s="277" customFormat="1" ht="17.100000000000001" customHeight="1">
      <c r="A40" s="638" t="s">
        <v>420</v>
      </c>
      <c r="B40" s="2490"/>
      <c r="C40" s="2490"/>
      <c r="D40" s="2490"/>
      <c r="E40" s="2491"/>
      <c r="F40" s="2492"/>
      <c r="G40" s="2492"/>
      <c r="H40" s="2492"/>
      <c r="I40" s="636" t="s">
        <v>291</v>
      </c>
      <c r="J40" s="2493"/>
      <c r="K40" s="2493"/>
      <c r="L40" s="2493"/>
      <c r="M40" s="2493"/>
      <c r="N40" s="2494"/>
      <c r="O40" s="2495"/>
      <c r="P40" s="2496"/>
      <c r="Q40" s="2491"/>
      <c r="R40" s="2493"/>
      <c r="S40" s="2493"/>
      <c r="T40" s="2493"/>
      <c r="U40" s="2494"/>
    </row>
    <row r="41" spans="1:21" s="277" customFormat="1" ht="17.100000000000001" customHeight="1">
      <c r="A41" s="638" t="s">
        <v>421</v>
      </c>
      <c r="B41" s="2490"/>
      <c r="C41" s="2490"/>
      <c r="D41" s="2490"/>
      <c r="E41" s="2491"/>
      <c r="F41" s="2492"/>
      <c r="G41" s="2492"/>
      <c r="H41" s="2492"/>
      <c r="I41" s="636" t="s">
        <v>291</v>
      </c>
      <c r="J41" s="2493"/>
      <c r="K41" s="2493"/>
      <c r="L41" s="2493"/>
      <c r="M41" s="2493"/>
      <c r="N41" s="2494"/>
      <c r="O41" s="2495"/>
      <c r="P41" s="2496"/>
      <c r="Q41" s="2491"/>
      <c r="R41" s="2493"/>
      <c r="S41" s="2493"/>
      <c r="T41" s="2493"/>
      <c r="U41" s="2494"/>
    </row>
    <row r="42" spans="1:21" s="277" customFormat="1" ht="17.100000000000001" customHeight="1">
      <c r="A42" s="638" t="s">
        <v>422</v>
      </c>
      <c r="B42" s="2490"/>
      <c r="C42" s="2490"/>
      <c r="D42" s="2490"/>
      <c r="E42" s="2491"/>
      <c r="F42" s="2492"/>
      <c r="G42" s="2492"/>
      <c r="H42" s="2492"/>
      <c r="I42" s="636" t="s">
        <v>291</v>
      </c>
      <c r="J42" s="2493"/>
      <c r="K42" s="2493"/>
      <c r="L42" s="2493"/>
      <c r="M42" s="2493"/>
      <c r="N42" s="2494"/>
      <c r="O42" s="2495"/>
      <c r="P42" s="2496"/>
      <c r="Q42" s="2491"/>
      <c r="R42" s="2493"/>
      <c r="S42" s="2493"/>
      <c r="T42" s="2493"/>
      <c r="U42" s="2494"/>
    </row>
    <row r="43" spans="1:21" s="277" customFormat="1" ht="17.100000000000001" customHeight="1">
      <c r="A43" s="638" t="s">
        <v>423</v>
      </c>
      <c r="B43" s="2490"/>
      <c r="C43" s="2490"/>
      <c r="D43" s="2490"/>
      <c r="E43" s="2491"/>
      <c r="F43" s="2492"/>
      <c r="G43" s="2492"/>
      <c r="H43" s="2492"/>
      <c r="I43" s="636" t="s">
        <v>291</v>
      </c>
      <c r="J43" s="2493"/>
      <c r="K43" s="2493"/>
      <c r="L43" s="2493"/>
      <c r="M43" s="2493"/>
      <c r="N43" s="2494"/>
      <c r="O43" s="2495"/>
      <c r="P43" s="2496"/>
      <c r="Q43" s="2491"/>
      <c r="R43" s="2493"/>
      <c r="S43" s="2493"/>
      <c r="T43" s="2493"/>
      <c r="U43" s="2494"/>
    </row>
    <row r="44" spans="1:21" ht="10.5" customHeight="1">
      <c r="A44" s="2497" t="s">
        <v>506</v>
      </c>
      <c r="B44" s="2497"/>
      <c r="C44" s="2497"/>
      <c r="D44" s="2497"/>
      <c r="E44" s="2497"/>
      <c r="F44" s="2497"/>
      <c r="G44" s="2497"/>
      <c r="H44" s="2497"/>
      <c r="I44" s="2497"/>
      <c r="J44" s="2497"/>
      <c r="K44" s="2497"/>
      <c r="L44" s="2497"/>
      <c r="M44" s="2497"/>
      <c r="N44" s="2497"/>
      <c r="O44" s="2497"/>
      <c r="P44" s="2497"/>
      <c r="Q44" s="2497"/>
      <c r="R44" s="2497"/>
      <c r="S44" s="2497"/>
      <c r="T44" s="2497"/>
      <c r="U44" s="2497"/>
    </row>
    <row r="45" spans="1:21" s="291" customFormat="1" ht="10.5" customHeight="1">
      <c r="A45" s="294" t="s">
        <v>424</v>
      </c>
    </row>
    <row r="46" spans="1:21" s="291" customFormat="1" ht="10.5" customHeight="1">
      <c r="A46" s="294" t="s">
        <v>425</v>
      </c>
    </row>
    <row r="47" spans="1:21" ht="20.100000000000001" customHeight="1">
      <c r="U47" s="360" t="s">
        <v>760</v>
      </c>
    </row>
    <row r="48" spans="1:21" ht="24.95" customHeight="1">
      <c r="A48" s="2432" t="s">
        <v>918</v>
      </c>
      <c r="B48" s="2432"/>
      <c r="C48" s="2432"/>
      <c r="D48" s="2432"/>
      <c r="E48" s="2432"/>
      <c r="F48" s="2432"/>
      <c r="G48" s="2432"/>
      <c r="H48" s="2432"/>
      <c r="I48" s="2432"/>
      <c r="J48" s="2432"/>
      <c r="K48" s="2432"/>
      <c r="L48" s="2432"/>
      <c r="M48" s="2432"/>
      <c r="N48" s="2432"/>
      <c r="O48" s="2432"/>
      <c r="P48" s="2432"/>
      <c r="Q48" s="2432"/>
      <c r="R48" s="2432"/>
      <c r="S48" s="2432"/>
      <c r="T48" s="2432"/>
      <c r="U48" s="2432"/>
    </row>
    <row r="49" spans="1:25" s="246" customFormat="1" ht="24" customHeight="1">
      <c r="A49" s="2464" t="s">
        <v>398</v>
      </c>
      <c r="B49" s="2464"/>
      <c r="C49" s="2464"/>
      <c r="D49" s="2464"/>
      <c r="E49" s="2456"/>
      <c r="F49" s="2456"/>
      <c r="G49" s="2456"/>
      <c r="H49" s="2456"/>
      <c r="I49" s="2456"/>
      <c r="J49" s="2456"/>
      <c r="L49" s="2464" t="s">
        <v>313</v>
      </c>
      <c r="M49" s="2464"/>
      <c r="N49" s="2456"/>
      <c r="O49" s="2456"/>
      <c r="P49" s="2456"/>
      <c r="Q49" s="2456"/>
      <c r="R49" s="2456"/>
      <c r="S49" s="2456"/>
      <c r="T49" s="2456"/>
      <c r="U49" s="2456"/>
    </row>
    <row r="50" spans="1:25" ht="3.75" customHeight="1">
      <c r="B50" s="408"/>
      <c r="C50" s="408"/>
      <c r="D50" s="408"/>
      <c r="E50" s="408"/>
      <c r="F50" s="408"/>
      <c r="G50" s="408"/>
      <c r="H50" s="408"/>
      <c r="I50" s="408"/>
      <c r="J50" s="408"/>
      <c r="K50" s="408"/>
      <c r="L50" s="408"/>
      <c r="M50" s="408"/>
      <c r="N50" s="408"/>
      <c r="O50" s="408"/>
      <c r="P50" s="408"/>
      <c r="Q50" s="408"/>
      <c r="R50" s="408"/>
      <c r="S50" s="408"/>
      <c r="T50" s="408"/>
    </row>
    <row r="51" spans="1:25" s="274" customFormat="1" ht="17.100000000000001" customHeight="1">
      <c r="A51" s="271" t="s">
        <v>195</v>
      </c>
      <c r="B51" s="272"/>
      <c r="C51" s="272"/>
      <c r="D51" s="272"/>
      <c r="E51" s="273"/>
      <c r="F51" s="273"/>
      <c r="G51" s="273"/>
      <c r="H51" s="273"/>
      <c r="I51" s="273"/>
      <c r="J51" s="273"/>
      <c r="K51" s="273"/>
      <c r="L51" s="273"/>
      <c r="M51" s="273"/>
      <c r="N51" s="273"/>
      <c r="O51" s="273"/>
      <c r="P51" s="273"/>
      <c r="Q51" s="273"/>
      <c r="R51" s="273"/>
      <c r="S51" s="273"/>
      <c r="T51" s="273"/>
    </row>
    <row r="52" spans="1:25" s="277" customFormat="1" ht="17.100000000000001" customHeight="1">
      <c r="A52" s="2465" t="s">
        <v>399</v>
      </c>
      <c r="B52" s="2465"/>
      <c r="C52" s="2465"/>
      <c r="D52" s="638"/>
      <c r="E52" s="635" t="s">
        <v>394</v>
      </c>
      <c r="F52" s="636" t="s">
        <v>57</v>
      </c>
      <c r="G52" s="2457"/>
      <c r="H52" s="2457"/>
      <c r="I52" s="2457"/>
      <c r="J52" s="396" t="s">
        <v>49</v>
      </c>
      <c r="K52" s="638"/>
      <c r="L52" s="288" t="s">
        <v>393</v>
      </c>
      <c r="M52" s="275"/>
      <c r="N52" s="636" t="s">
        <v>57</v>
      </c>
      <c r="O52" s="2457"/>
      <c r="P52" s="2457"/>
      <c r="Q52" s="2457"/>
      <c r="R52" s="396" t="s">
        <v>49</v>
      </c>
      <c r="S52" s="396"/>
      <c r="T52" s="396"/>
      <c r="U52" s="276"/>
    </row>
    <row r="53" spans="1:25" s="277" customFormat="1" ht="17.100000000000001" customHeight="1">
      <c r="A53" s="2465" t="s">
        <v>225</v>
      </c>
      <c r="B53" s="2465"/>
      <c r="C53" s="2465"/>
      <c r="D53" s="2462"/>
      <c r="E53" s="2463"/>
      <c r="F53" s="2463"/>
      <c r="G53" s="2463"/>
      <c r="H53" s="636" t="s">
        <v>56</v>
      </c>
      <c r="I53" s="2463"/>
      <c r="J53" s="2463"/>
      <c r="K53" s="2463"/>
      <c r="L53" s="2463"/>
      <c r="M53" s="2463"/>
      <c r="N53" s="2477" t="s">
        <v>400</v>
      </c>
      <c r="O53" s="2478"/>
      <c r="P53" s="2479"/>
      <c r="Q53" s="2462"/>
      <c r="R53" s="2463"/>
      <c r="S53" s="2463"/>
      <c r="T53" s="636"/>
      <c r="U53" s="254" t="s">
        <v>60</v>
      </c>
    </row>
    <row r="54" spans="1:25" s="253" customFormat="1" ht="8.1" customHeight="1">
      <c r="A54" s="633"/>
      <c r="B54" s="633"/>
      <c r="C54" s="255"/>
      <c r="D54" s="255"/>
      <c r="E54" s="255"/>
      <c r="F54" s="255"/>
      <c r="G54" s="255"/>
      <c r="H54" s="255"/>
      <c r="I54" s="255"/>
      <c r="J54" s="255"/>
      <c r="K54" s="255"/>
      <c r="L54" s="255"/>
      <c r="M54" s="255"/>
      <c r="N54" s="255"/>
      <c r="O54" s="633"/>
      <c r="P54" s="633"/>
      <c r="Q54" s="255"/>
      <c r="R54" s="255"/>
      <c r="S54" s="255"/>
      <c r="T54" s="255"/>
      <c r="U54" s="255"/>
    </row>
    <row r="55" spans="1:25" s="253" customFormat="1" ht="17.100000000000001" customHeight="1">
      <c r="A55" s="256" t="s">
        <v>401</v>
      </c>
      <c r="B55" s="633"/>
      <c r="C55" s="255"/>
      <c r="D55" s="255"/>
      <c r="E55" s="255"/>
      <c r="F55" s="255"/>
      <c r="G55" s="255"/>
      <c r="H55" s="255"/>
      <c r="I55" s="255"/>
      <c r="J55" s="255"/>
      <c r="K55" s="255"/>
      <c r="L55" s="255"/>
      <c r="M55" s="255"/>
      <c r="N55" s="255"/>
      <c r="O55" s="633"/>
      <c r="P55" s="633"/>
      <c r="Q55" s="255"/>
      <c r="R55" s="255"/>
      <c r="S55" s="255"/>
      <c r="T55" s="255"/>
      <c r="U55" s="255"/>
    </row>
    <row r="56" spans="1:25" s="253" customFormat="1" ht="17.100000000000001" customHeight="1">
      <c r="A56" s="640" t="s">
        <v>593</v>
      </c>
      <c r="B56" s="278"/>
      <c r="C56" s="279"/>
      <c r="D56" s="279"/>
      <c r="E56" s="279"/>
      <c r="F56" s="279"/>
      <c r="G56" s="279"/>
      <c r="H56" s="279"/>
      <c r="I56" s="279"/>
      <c r="J56" s="279"/>
      <c r="K56" s="279"/>
      <c r="L56" s="279"/>
      <c r="M56" s="279"/>
      <c r="N56" s="279"/>
      <c r="O56" s="278"/>
      <c r="P56" s="278"/>
      <c r="Q56" s="279"/>
      <c r="R56" s="279"/>
      <c r="S56" s="279"/>
      <c r="T56" s="279"/>
      <c r="U56" s="280"/>
    </row>
    <row r="57" spans="1:25" s="253" customFormat="1" ht="30" customHeight="1">
      <c r="A57" s="281"/>
      <c r="B57" s="2426" t="s">
        <v>502</v>
      </c>
      <c r="C57" s="2427"/>
      <c r="D57" s="2427"/>
      <c r="E57" s="2427"/>
      <c r="F57" s="2427"/>
      <c r="G57" s="2427"/>
      <c r="H57" s="2427"/>
      <c r="I57" s="2427"/>
      <c r="J57" s="2427"/>
      <c r="K57" s="2427"/>
      <c r="L57" s="2427"/>
      <c r="M57" s="2427"/>
      <c r="N57" s="2427"/>
      <c r="O57" s="2427"/>
      <c r="P57" s="2427"/>
      <c r="Q57" s="2427"/>
      <c r="R57" s="2427"/>
      <c r="S57" s="2427"/>
      <c r="T57" s="2427"/>
      <c r="U57" s="2428"/>
    </row>
    <row r="58" spans="1:25" s="253" customFormat="1" ht="200.1" customHeight="1">
      <c r="A58" s="281"/>
      <c r="B58" s="2459"/>
      <c r="C58" s="2460"/>
      <c r="D58" s="2460"/>
      <c r="E58" s="2460"/>
      <c r="F58" s="2460"/>
      <c r="G58" s="2460"/>
      <c r="H58" s="2460"/>
      <c r="I58" s="2460"/>
      <c r="J58" s="2460"/>
      <c r="K58" s="2460"/>
      <c r="L58" s="2460"/>
      <c r="M58" s="2460"/>
      <c r="N58" s="2460"/>
      <c r="O58" s="2460"/>
      <c r="P58" s="2460"/>
      <c r="Q58" s="2460"/>
      <c r="R58" s="2460"/>
      <c r="S58" s="2460"/>
      <c r="T58" s="2460"/>
      <c r="U58" s="2461"/>
    </row>
    <row r="59" spans="1:25" s="253" customFormat="1" ht="18.95" customHeight="1">
      <c r="A59" s="285"/>
      <c r="B59" s="282" t="s">
        <v>465</v>
      </c>
      <c r="C59" s="283"/>
      <c r="D59" s="283"/>
      <c r="E59" s="283"/>
      <c r="F59" s="283"/>
      <c r="G59" s="283"/>
      <c r="H59" s="283"/>
      <c r="I59" s="283"/>
      <c r="J59" s="283"/>
      <c r="K59" s="283"/>
      <c r="L59" s="283"/>
      <c r="M59" s="283"/>
      <c r="N59" s="283"/>
      <c r="O59" s="283"/>
      <c r="P59" s="283"/>
      <c r="Q59" s="283"/>
      <c r="R59" s="283"/>
      <c r="S59" s="283"/>
      <c r="T59" s="283"/>
      <c r="U59" s="284"/>
    </row>
    <row r="60" spans="1:25" s="253" customFormat="1" ht="50.1" customHeight="1">
      <c r="A60" s="285"/>
      <c r="B60" s="2469" t="s">
        <v>477</v>
      </c>
      <c r="C60" s="2470"/>
      <c r="D60" s="2470"/>
      <c r="E60" s="2470"/>
      <c r="F60" s="2470"/>
      <c r="G60" s="2470"/>
      <c r="H60" s="2470"/>
      <c r="I60" s="2470"/>
      <c r="J60" s="2470"/>
      <c r="K60" s="2470"/>
      <c r="L60" s="2470"/>
      <c r="M60" s="2470"/>
      <c r="N60" s="2470"/>
      <c r="O60" s="2470"/>
      <c r="P60" s="2470"/>
      <c r="Q60" s="2470"/>
      <c r="R60" s="2470"/>
      <c r="S60" s="2470"/>
      <c r="T60" s="2470"/>
      <c r="U60" s="2471"/>
      <c r="V60" s="285"/>
    </row>
    <row r="61" spans="1:25" s="277" customFormat="1" ht="17.100000000000001" customHeight="1">
      <c r="A61" s="350"/>
      <c r="B61" s="286" t="s">
        <v>399</v>
      </c>
      <c r="C61" s="275"/>
      <c r="D61" s="275"/>
      <c r="E61" s="276"/>
      <c r="F61" s="261"/>
      <c r="G61" s="250" t="s">
        <v>394</v>
      </c>
      <c r="H61" s="636"/>
      <c r="I61" s="636"/>
      <c r="J61" s="636" t="s">
        <v>57</v>
      </c>
      <c r="K61" s="2457"/>
      <c r="L61" s="2457"/>
      <c r="M61" s="396" t="s">
        <v>49</v>
      </c>
      <c r="N61" s="261"/>
      <c r="O61" s="250" t="s">
        <v>393</v>
      </c>
      <c r="P61" s="636"/>
      <c r="Q61" s="636"/>
      <c r="R61" s="636" t="s">
        <v>57</v>
      </c>
      <c r="S61" s="2457"/>
      <c r="T61" s="2457"/>
      <c r="U61" s="397" t="s">
        <v>49</v>
      </c>
      <c r="V61" s="398"/>
      <c r="W61" s="253"/>
      <c r="X61" s="253"/>
      <c r="Y61" s="253"/>
    </row>
    <row r="62" spans="1:25" s="277" customFormat="1" ht="17.100000000000001" customHeight="1">
      <c r="A62" s="350"/>
      <c r="B62" s="434" t="s">
        <v>1016</v>
      </c>
      <c r="C62" s="275"/>
      <c r="D62" s="275"/>
      <c r="E62" s="276"/>
      <c r="F62" s="2462"/>
      <c r="G62" s="2463"/>
      <c r="H62" s="2463"/>
      <c r="I62" s="2463"/>
      <c r="J62" s="2463"/>
      <c r="K62" s="2463"/>
      <c r="L62" s="2463"/>
      <c r="M62" s="2463"/>
      <c r="N62" s="2463"/>
      <c r="O62" s="2463"/>
      <c r="P62" s="2463"/>
      <c r="Q62" s="2463"/>
      <c r="R62" s="2463"/>
      <c r="S62" s="2463"/>
      <c r="T62" s="2463"/>
      <c r="U62" s="2498"/>
      <c r="W62" s="253"/>
      <c r="X62" s="253"/>
      <c r="Y62" s="253"/>
    </row>
    <row r="63" spans="1:25" s="277" customFormat="1" ht="17.100000000000001" customHeight="1">
      <c r="A63" s="350"/>
      <c r="B63" s="286" t="s">
        <v>225</v>
      </c>
      <c r="C63" s="275"/>
      <c r="D63" s="275"/>
      <c r="E63" s="276"/>
      <c r="F63" s="2462"/>
      <c r="G63" s="2463"/>
      <c r="H63" s="2463"/>
      <c r="I63" s="2463"/>
      <c r="J63" s="2463"/>
      <c r="K63" s="2463"/>
      <c r="L63" s="636" t="s">
        <v>56</v>
      </c>
      <c r="M63" s="2463"/>
      <c r="N63" s="2463"/>
      <c r="O63" s="2463"/>
      <c r="P63" s="2463"/>
      <c r="Q63" s="636"/>
      <c r="R63" s="636"/>
      <c r="S63" s="636"/>
      <c r="T63" s="636"/>
      <c r="U63" s="276"/>
      <c r="W63" s="253"/>
      <c r="X63" s="253"/>
      <c r="Y63" s="253"/>
    </row>
    <row r="64" spans="1:25" s="277" customFormat="1" ht="17.100000000000001" customHeight="1">
      <c r="A64" s="351"/>
      <c r="B64" s="434" t="s">
        <v>563</v>
      </c>
      <c r="C64" s="275"/>
      <c r="D64" s="275"/>
      <c r="E64" s="276"/>
      <c r="F64" s="2501"/>
      <c r="G64" s="2502"/>
      <c r="H64" s="2502"/>
      <c r="I64" s="2502"/>
      <c r="J64" s="636" t="s">
        <v>594</v>
      </c>
      <c r="K64" s="636"/>
      <c r="L64" s="636"/>
      <c r="M64" s="636"/>
      <c r="N64" s="639"/>
      <c r="O64" s="639"/>
      <c r="P64" s="636"/>
      <c r="Q64" s="636"/>
      <c r="R64" s="636"/>
      <c r="S64" s="636"/>
      <c r="T64" s="636"/>
      <c r="U64" s="276"/>
      <c r="W64" s="253"/>
      <c r="X64" s="253"/>
      <c r="Y64" s="253"/>
    </row>
    <row r="65" spans="1:21" s="253" customFormat="1" ht="17.100000000000001" customHeight="1">
      <c r="A65" s="287" t="s">
        <v>595</v>
      </c>
      <c r="B65" s="275"/>
      <c r="C65" s="634"/>
      <c r="D65" s="634"/>
      <c r="E65" s="634"/>
      <c r="F65" s="634"/>
      <c r="G65" s="634"/>
      <c r="H65" s="642"/>
      <c r="I65" s="642"/>
      <c r="J65" s="642"/>
      <c r="K65" s="636"/>
      <c r="L65" s="636"/>
      <c r="M65" s="636"/>
      <c r="N65" s="636"/>
      <c r="O65" s="639"/>
      <c r="P65" s="639"/>
      <c r="Q65" s="636"/>
      <c r="R65" s="636"/>
      <c r="S65" s="636"/>
      <c r="T65" s="636"/>
      <c r="U65" s="641"/>
    </row>
    <row r="66" spans="1:21" s="253" customFormat="1" ht="17.100000000000001" customHeight="1">
      <c r="A66" s="2424"/>
      <c r="B66" s="2445" t="s">
        <v>404</v>
      </c>
      <c r="C66" s="2446"/>
      <c r="D66" s="2446"/>
      <c r="E66" s="2446"/>
      <c r="F66" s="2447"/>
      <c r="G66" s="261"/>
      <c r="H66" s="250" t="s">
        <v>405</v>
      </c>
      <c r="I66" s="250"/>
      <c r="J66" s="636"/>
      <c r="K66" s="261"/>
      <c r="L66" s="636" t="s">
        <v>406</v>
      </c>
      <c r="M66" s="250" t="s">
        <v>407</v>
      </c>
      <c r="N66" s="636"/>
      <c r="O66" s="639"/>
      <c r="P66" s="639"/>
      <c r="Q66" s="636"/>
      <c r="R66" s="636"/>
      <c r="S66" s="636"/>
      <c r="T66" s="636"/>
      <c r="U66" s="641"/>
    </row>
    <row r="67" spans="1:21" s="253" customFormat="1" ht="17.100000000000001" customHeight="1">
      <c r="A67" s="2424"/>
      <c r="B67" s="2445" t="s">
        <v>415</v>
      </c>
      <c r="C67" s="2446"/>
      <c r="D67" s="2446"/>
      <c r="E67" s="2446"/>
      <c r="F67" s="2447"/>
      <c r="G67" s="2462"/>
      <c r="H67" s="2463"/>
      <c r="I67" s="2463"/>
      <c r="J67" s="2463"/>
      <c r="K67" s="288" t="s">
        <v>409</v>
      </c>
      <c r="L67" s="288"/>
      <c r="M67" s="288"/>
      <c r="N67" s="288"/>
      <c r="O67" s="288"/>
      <c r="P67" s="288"/>
      <c r="Q67" s="288"/>
      <c r="R67" s="288"/>
      <c r="S67" s="288"/>
      <c r="T67" s="288"/>
      <c r="U67" s="254"/>
    </row>
    <row r="68" spans="1:21" s="253" customFormat="1" ht="17.100000000000001" customHeight="1">
      <c r="A68" s="2424"/>
      <c r="B68" s="2445" t="s">
        <v>410</v>
      </c>
      <c r="C68" s="2446"/>
      <c r="D68" s="2446"/>
      <c r="E68" s="2446"/>
      <c r="F68" s="2447"/>
      <c r="G68" s="2462"/>
      <c r="H68" s="2463"/>
      <c r="I68" s="2463"/>
      <c r="J68" s="2463"/>
      <c r="K68" s="288" t="s">
        <v>409</v>
      </c>
      <c r="L68" s="288"/>
      <c r="M68" s="288"/>
      <c r="N68" s="288"/>
      <c r="O68" s="288"/>
      <c r="P68" s="288"/>
      <c r="Q68" s="288"/>
      <c r="R68" s="288"/>
      <c r="S68" s="288"/>
      <c r="T68" s="288"/>
      <c r="U68" s="254"/>
    </row>
    <row r="69" spans="1:21" s="253" customFormat="1" ht="17.100000000000001" customHeight="1">
      <c r="A69" s="2425"/>
      <c r="B69" s="2445" t="s">
        <v>411</v>
      </c>
      <c r="C69" s="2446"/>
      <c r="D69" s="2446"/>
      <c r="E69" s="2446"/>
      <c r="F69" s="2447"/>
      <c r="G69" s="2462"/>
      <c r="H69" s="2463"/>
      <c r="I69" s="2463"/>
      <c r="J69" s="2463"/>
      <c r="K69" s="288" t="s">
        <v>594</v>
      </c>
      <c r="L69" s="288"/>
      <c r="M69" s="288"/>
      <c r="N69" s="288"/>
      <c r="O69" s="288"/>
      <c r="P69" s="288"/>
      <c r="Q69" s="288"/>
      <c r="R69" s="288"/>
      <c r="S69" s="288"/>
      <c r="T69" s="288"/>
      <c r="U69" s="254"/>
    </row>
    <row r="70" spans="1:21" s="253" customFormat="1" ht="8.1" customHeight="1">
      <c r="A70" s="262"/>
      <c r="C70" s="256"/>
      <c r="D70" s="256"/>
      <c r="E70" s="256"/>
      <c r="F70" s="256"/>
      <c r="G70" s="255"/>
      <c r="H70" s="255"/>
      <c r="I70" s="255"/>
      <c r="J70" s="255"/>
      <c r="K70" s="255"/>
      <c r="L70" s="255"/>
      <c r="M70" s="255"/>
      <c r="N70" s="255"/>
      <c r="O70" s="633"/>
      <c r="P70" s="633"/>
      <c r="Q70" s="255"/>
      <c r="R70" s="255"/>
      <c r="S70" s="255"/>
      <c r="T70" s="255"/>
      <c r="U70" s="255"/>
    </row>
    <row r="71" spans="1:21" s="253" customFormat="1" ht="17.100000000000001" customHeight="1">
      <c r="A71" s="253" t="s">
        <v>596</v>
      </c>
      <c r="B71" s="633"/>
      <c r="C71" s="255"/>
      <c r="D71" s="255"/>
      <c r="E71" s="255"/>
      <c r="F71" s="255"/>
      <c r="G71" s="255"/>
      <c r="H71" s="255"/>
      <c r="I71" s="255"/>
      <c r="J71" s="255"/>
      <c r="K71" s="255"/>
      <c r="L71" s="255"/>
      <c r="M71" s="255"/>
      <c r="N71" s="255"/>
      <c r="O71" s="633"/>
      <c r="P71" s="633"/>
      <c r="Q71" s="255"/>
      <c r="R71" s="255"/>
      <c r="S71" s="255"/>
      <c r="T71" s="255"/>
      <c r="U71" s="255"/>
    </row>
    <row r="72" spans="1:21" s="253" customFormat="1" ht="17.100000000000001" customHeight="1">
      <c r="A72" s="2480" t="s">
        <v>414</v>
      </c>
      <c r="B72" s="2481"/>
      <c r="C72" s="2481"/>
      <c r="D72" s="2481"/>
      <c r="E72" s="2481"/>
      <c r="F72" s="2481"/>
      <c r="G72" s="2481"/>
      <c r="H72" s="2481"/>
      <c r="I72" s="2481"/>
      <c r="J72" s="2481"/>
      <c r="K72" s="2481"/>
      <c r="L72" s="2481"/>
      <c r="M72" s="2481"/>
      <c r="N72" s="2481"/>
      <c r="O72" s="2481"/>
      <c r="P72" s="2481"/>
      <c r="Q72" s="2481"/>
      <c r="R72" s="2481"/>
      <c r="S72" s="2481"/>
      <c r="T72" s="2481"/>
      <c r="U72" s="2482"/>
    </row>
    <row r="73" spans="1:21" s="277" customFormat="1" ht="17.100000000000001" customHeight="1">
      <c r="A73" s="289"/>
      <c r="B73" s="638"/>
      <c r="C73" s="2445" t="s">
        <v>509</v>
      </c>
      <c r="D73" s="2446"/>
      <c r="E73" s="2446"/>
      <c r="F73" s="2446"/>
      <c r="G73" s="2446"/>
      <c r="H73" s="2446"/>
      <c r="I73" s="2446"/>
      <c r="J73" s="2446"/>
      <c r="K73" s="2446"/>
      <c r="L73" s="2446"/>
      <c r="M73" s="2446"/>
      <c r="N73" s="2446"/>
      <c r="O73" s="2446"/>
      <c r="P73" s="2446"/>
      <c r="Q73" s="2446"/>
      <c r="R73" s="2446"/>
      <c r="S73" s="2446"/>
      <c r="T73" s="2446"/>
      <c r="U73" s="2447"/>
    </row>
    <row r="74" spans="1:21" s="277" customFormat="1" ht="17.100000000000001" customHeight="1">
      <c r="A74" s="289"/>
      <c r="B74" s="638"/>
      <c r="C74" s="2445" t="s">
        <v>1227</v>
      </c>
      <c r="D74" s="2446"/>
      <c r="E74" s="2446"/>
      <c r="F74" s="2446"/>
      <c r="G74" s="2446"/>
      <c r="H74" s="2446"/>
      <c r="I74" s="2446"/>
      <c r="J74" s="2446"/>
      <c r="K74" s="2446"/>
      <c r="L74" s="2446"/>
      <c r="M74" s="2446"/>
      <c r="N74" s="2446"/>
      <c r="O74" s="2446"/>
      <c r="P74" s="2446"/>
      <c r="Q74" s="2446"/>
      <c r="R74" s="2446"/>
      <c r="S74" s="2446"/>
      <c r="T74" s="2446"/>
      <c r="U74" s="2447"/>
    </row>
    <row r="75" spans="1:21" s="253" customFormat="1" ht="39.950000000000003" customHeight="1">
      <c r="A75" s="2426" t="s">
        <v>1213</v>
      </c>
      <c r="B75" s="2499"/>
      <c r="C75" s="2499"/>
      <c r="D75" s="2499"/>
      <c r="E75" s="2499"/>
      <c r="F75" s="2499"/>
      <c r="G75" s="2499"/>
      <c r="H75" s="2499"/>
      <c r="I75" s="2499"/>
      <c r="J75" s="2499"/>
      <c r="K75" s="2499"/>
      <c r="L75" s="2499"/>
      <c r="M75" s="2499"/>
      <c r="N75" s="2499"/>
      <c r="O75" s="2499"/>
      <c r="P75" s="2499"/>
      <c r="Q75" s="2499"/>
      <c r="R75" s="2499"/>
      <c r="S75" s="2499"/>
      <c r="T75" s="2499"/>
      <c r="U75" s="2500"/>
    </row>
    <row r="76" spans="1:21" s="277" customFormat="1" ht="30" customHeight="1">
      <c r="A76" s="482"/>
      <c r="B76" s="481"/>
      <c r="C76" s="2453" t="s">
        <v>1042</v>
      </c>
      <c r="D76" s="2454"/>
      <c r="E76" s="2454"/>
      <c r="F76" s="2454"/>
      <c r="G76" s="2454"/>
      <c r="H76" s="2454"/>
      <c r="I76" s="2454"/>
      <c r="J76" s="2454"/>
      <c r="K76" s="2454"/>
      <c r="L76" s="2454"/>
      <c r="M76" s="2454"/>
      <c r="N76" s="2454"/>
      <c r="O76" s="2454"/>
      <c r="P76" s="2454"/>
      <c r="Q76" s="2454"/>
      <c r="R76" s="2454"/>
      <c r="S76" s="2454"/>
      <c r="T76" s="2454"/>
      <c r="U76" s="2455"/>
    </row>
    <row r="77" spans="1:21" s="253" customFormat="1" ht="15" customHeight="1">
      <c r="A77" s="2426" t="s">
        <v>1215</v>
      </c>
      <c r="B77" s="2427"/>
      <c r="C77" s="2427"/>
      <c r="D77" s="2427"/>
      <c r="E77" s="2427"/>
      <c r="F77" s="2427"/>
      <c r="G77" s="2427"/>
      <c r="H77" s="2427"/>
      <c r="I77" s="2427"/>
      <c r="J77" s="2427"/>
      <c r="K77" s="2427"/>
      <c r="L77" s="2427"/>
      <c r="M77" s="2427"/>
      <c r="N77" s="2427"/>
      <c r="O77" s="2427"/>
      <c r="P77" s="2427"/>
      <c r="Q77" s="2427"/>
      <c r="R77" s="2427"/>
      <c r="S77" s="2427"/>
      <c r="T77" s="2427"/>
      <c r="U77" s="2428"/>
    </row>
    <row r="78" spans="1:21" s="253" customFormat="1" ht="15" customHeight="1">
      <c r="A78" s="2485"/>
      <c r="B78" s="2486"/>
      <c r="C78" s="2486"/>
      <c r="D78" s="2486"/>
      <c r="E78" s="2486"/>
      <c r="F78" s="2486"/>
      <c r="G78" s="2486"/>
      <c r="H78" s="2486"/>
      <c r="I78" s="2486"/>
      <c r="J78" s="2486"/>
      <c r="K78" s="2486"/>
      <c r="L78" s="2486"/>
      <c r="M78" s="2486"/>
      <c r="N78" s="2486"/>
      <c r="O78" s="2486"/>
      <c r="P78" s="2486"/>
      <c r="Q78" s="2486"/>
      <c r="R78" s="2486"/>
      <c r="S78" s="2486"/>
      <c r="T78" s="2486"/>
      <c r="U78" s="2487"/>
    </row>
    <row r="79" spans="1:21" s="277" customFormat="1" ht="28.5" customHeight="1">
      <c r="A79" s="290"/>
      <c r="B79" s="638"/>
      <c r="C79" s="2453" t="s">
        <v>1220</v>
      </c>
      <c r="D79" s="2454"/>
      <c r="E79" s="2454"/>
      <c r="F79" s="2454"/>
      <c r="G79" s="2454"/>
      <c r="H79" s="2454"/>
      <c r="I79" s="2454"/>
      <c r="J79" s="2454"/>
      <c r="K79" s="2454"/>
      <c r="L79" s="2454"/>
      <c r="M79" s="2454"/>
      <c r="N79" s="2454"/>
      <c r="O79" s="2454"/>
      <c r="P79" s="2454"/>
      <c r="Q79" s="2454"/>
      <c r="R79" s="2454"/>
      <c r="S79" s="2454"/>
      <c r="T79" s="2454"/>
      <c r="U79" s="2455"/>
    </row>
    <row r="80" spans="1:21" s="291" customFormat="1" ht="12.95" customHeight="1">
      <c r="A80" s="484" t="s">
        <v>722</v>
      </c>
      <c r="B80" s="484"/>
      <c r="C80" s="483"/>
      <c r="D80" s="485"/>
      <c r="E80" s="485"/>
      <c r="F80" s="485"/>
      <c r="G80" s="485"/>
      <c r="H80" s="485"/>
      <c r="I80" s="485"/>
      <c r="J80" s="485"/>
      <c r="K80" s="485"/>
      <c r="L80" s="484"/>
      <c r="M80" s="484"/>
      <c r="N80" s="485"/>
      <c r="O80" s="484"/>
      <c r="P80" s="486"/>
      <c r="Q80" s="487"/>
      <c r="R80" s="487"/>
      <c r="S80" s="487"/>
      <c r="T80" s="487"/>
      <c r="U80" s="487"/>
    </row>
    <row r="81" spans="1:21" s="253" customFormat="1" ht="18" customHeight="1">
      <c r="A81" s="263" t="s">
        <v>501</v>
      </c>
      <c r="J81" s="389"/>
      <c r="K81" s="633"/>
    </row>
    <row r="82" spans="1:21" s="253" customFormat="1" ht="12.95" customHeight="1">
      <c r="A82" s="2486" t="s">
        <v>476</v>
      </c>
      <c r="B82" s="2488"/>
      <c r="C82" s="2488"/>
      <c r="D82" s="2488"/>
      <c r="E82" s="2488"/>
      <c r="F82" s="2488"/>
      <c r="G82" s="2488"/>
      <c r="H82" s="2488"/>
      <c r="I82" s="2488"/>
      <c r="J82" s="2488"/>
      <c r="K82" s="2488"/>
      <c r="L82" s="2488"/>
      <c r="M82" s="2488"/>
      <c r="N82" s="2488"/>
      <c r="O82" s="2488"/>
      <c r="P82" s="2488"/>
      <c r="Q82" s="2488"/>
      <c r="R82" s="2488"/>
      <c r="S82" s="2488"/>
      <c r="T82" s="2488"/>
      <c r="U82" s="2488"/>
    </row>
    <row r="83" spans="1:21" s="253" customFormat="1" ht="12.95" customHeight="1">
      <c r="A83" s="2489"/>
      <c r="B83" s="2489"/>
      <c r="C83" s="2489"/>
      <c r="D83" s="2489"/>
      <c r="E83" s="2489"/>
      <c r="F83" s="2489"/>
      <c r="G83" s="2489"/>
      <c r="H83" s="2489"/>
      <c r="I83" s="2489"/>
      <c r="J83" s="2489"/>
      <c r="K83" s="2489"/>
      <c r="L83" s="2489"/>
      <c r="M83" s="2489"/>
      <c r="N83" s="2489"/>
      <c r="O83" s="2489"/>
      <c r="P83" s="2489"/>
      <c r="Q83" s="2489"/>
      <c r="R83" s="2489"/>
      <c r="S83" s="2489"/>
      <c r="T83" s="2489"/>
      <c r="U83" s="2489"/>
    </row>
    <row r="84" spans="1:21" s="277" customFormat="1" ht="18" customHeight="1">
      <c r="A84" s="293"/>
      <c r="B84" s="2465" t="s">
        <v>416</v>
      </c>
      <c r="C84" s="2465"/>
      <c r="D84" s="2465"/>
      <c r="E84" s="2477" t="s">
        <v>225</v>
      </c>
      <c r="F84" s="2478"/>
      <c r="G84" s="2478"/>
      <c r="H84" s="2478"/>
      <c r="I84" s="2478"/>
      <c r="J84" s="2478"/>
      <c r="K84" s="2478"/>
      <c r="L84" s="2478"/>
      <c r="M84" s="2478"/>
      <c r="N84" s="2479"/>
      <c r="O84" s="2477" t="s">
        <v>417</v>
      </c>
      <c r="P84" s="2478"/>
      <c r="Q84" s="2477" t="s">
        <v>418</v>
      </c>
      <c r="R84" s="2478"/>
      <c r="S84" s="2478"/>
      <c r="T84" s="2478"/>
      <c r="U84" s="2479"/>
    </row>
    <row r="85" spans="1:21" s="277" customFormat="1" ht="17.100000000000001" customHeight="1">
      <c r="A85" s="638" t="s">
        <v>597</v>
      </c>
      <c r="B85" s="2465"/>
      <c r="C85" s="2465"/>
      <c r="D85" s="2465"/>
      <c r="E85" s="2477"/>
      <c r="F85" s="2503"/>
      <c r="G85" s="2503"/>
      <c r="H85" s="2503"/>
      <c r="I85" s="636" t="s">
        <v>598</v>
      </c>
      <c r="J85" s="2478"/>
      <c r="K85" s="2478"/>
      <c r="L85" s="2478"/>
      <c r="M85" s="2478"/>
      <c r="N85" s="2479"/>
      <c r="O85" s="2477"/>
      <c r="P85" s="2478"/>
      <c r="Q85" s="2477"/>
      <c r="R85" s="2478"/>
      <c r="S85" s="2478"/>
      <c r="T85" s="2478"/>
      <c r="U85" s="2479"/>
    </row>
    <row r="86" spans="1:21" s="277" customFormat="1" ht="17.100000000000001" customHeight="1">
      <c r="A86" s="638" t="s">
        <v>599</v>
      </c>
      <c r="B86" s="2465"/>
      <c r="C86" s="2465"/>
      <c r="D86" s="2465"/>
      <c r="E86" s="2477"/>
      <c r="F86" s="2503"/>
      <c r="G86" s="2503"/>
      <c r="H86" s="2503"/>
      <c r="I86" s="636" t="s">
        <v>598</v>
      </c>
      <c r="J86" s="2478"/>
      <c r="K86" s="2478"/>
      <c r="L86" s="2478"/>
      <c r="M86" s="2478"/>
      <c r="N86" s="2479"/>
      <c r="O86" s="2477"/>
      <c r="P86" s="2478"/>
      <c r="Q86" s="2477"/>
      <c r="R86" s="2478"/>
      <c r="S86" s="2478"/>
      <c r="T86" s="2478"/>
      <c r="U86" s="2479"/>
    </row>
    <row r="87" spans="1:21" s="277" customFormat="1" ht="17.100000000000001" customHeight="1">
      <c r="A87" s="638" t="s">
        <v>600</v>
      </c>
      <c r="B87" s="2465"/>
      <c r="C87" s="2465"/>
      <c r="D87" s="2465"/>
      <c r="E87" s="2477"/>
      <c r="F87" s="2503"/>
      <c r="G87" s="2503"/>
      <c r="H87" s="2503"/>
      <c r="I87" s="636" t="s">
        <v>601</v>
      </c>
      <c r="J87" s="2478"/>
      <c r="K87" s="2478"/>
      <c r="L87" s="2478"/>
      <c r="M87" s="2478"/>
      <c r="N87" s="2479"/>
      <c r="O87" s="2477"/>
      <c r="P87" s="2478"/>
      <c r="Q87" s="2477"/>
      <c r="R87" s="2478"/>
      <c r="S87" s="2478"/>
      <c r="T87" s="2478"/>
      <c r="U87" s="2479"/>
    </row>
    <row r="88" spans="1:21" s="277" customFormat="1" ht="17.100000000000001" customHeight="1">
      <c r="A88" s="638" t="s">
        <v>602</v>
      </c>
      <c r="B88" s="2465"/>
      <c r="C88" s="2465"/>
      <c r="D88" s="2465"/>
      <c r="E88" s="2477"/>
      <c r="F88" s="2503"/>
      <c r="G88" s="2503"/>
      <c r="H88" s="2503"/>
      <c r="I88" s="636" t="s">
        <v>598</v>
      </c>
      <c r="J88" s="2478"/>
      <c r="K88" s="2478"/>
      <c r="L88" s="2478"/>
      <c r="M88" s="2478"/>
      <c r="N88" s="2479"/>
      <c r="O88" s="2477"/>
      <c r="P88" s="2478"/>
      <c r="Q88" s="2477"/>
      <c r="R88" s="2478"/>
      <c r="S88" s="2478"/>
      <c r="T88" s="2478"/>
      <c r="U88" s="2479"/>
    </row>
    <row r="89" spans="1:21" s="277" customFormat="1" ht="17.100000000000001" customHeight="1">
      <c r="A89" s="638" t="s">
        <v>603</v>
      </c>
      <c r="B89" s="2465"/>
      <c r="C89" s="2465"/>
      <c r="D89" s="2465"/>
      <c r="E89" s="2477"/>
      <c r="F89" s="2503"/>
      <c r="G89" s="2503"/>
      <c r="H89" s="2503"/>
      <c r="I89" s="636" t="s">
        <v>598</v>
      </c>
      <c r="J89" s="2478"/>
      <c r="K89" s="2478"/>
      <c r="L89" s="2478"/>
      <c r="M89" s="2478"/>
      <c r="N89" s="2479"/>
      <c r="O89" s="2477"/>
      <c r="P89" s="2478"/>
      <c r="Q89" s="2477"/>
      <c r="R89" s="2478"/>
      <c r="S89" s="2478"/>
      <c r="T89" s="2478"/>
      <c r="U89" s="2479"/>
    </row>
    <row r="90" spans="1:21" ht="10.5" customHeight="1">
      <c r="A90" s="2497" t="s">
        <v>506</v>
      </c>
      <c r="B90" s="2497"/>
      <c r="C90" s="2497"/>
      <c r="D90" s="2497"/>
      <c r="E90" s="2497"/>
      <c r="F90" s="2497"/>
      <c r="G90" s="2497"/>
      <c r="H90" s="2497"/>
      <c r="I90" s="2497"/>
      <c r="J90" s="2497"/>
      <c r="K90" s="2497"/>
      <c r="L90" s="2497"/>
      <c r="M90" s="2497"/>
      <c r="N90" s="2497"/>
      <c r="O90" s="2497"/>
      <c r="P90" s="2497"/>
      <c r="Q90" s="2497"/>
      <c r="R90" s="2497"/>
      <c r="S90" s="2497"/>
      <c r="T90" s="2497"/>
      <c r="U90" s="2497"/>
    </row>
    <row r="91" spans="1:21" s="291" customFormat="1" ht="10.5" customHeight="1">
      <c r="A91" s="294" t="s">
        <v>424</v>
      </c>
    </row>
    <row r="92" spans="1:21" s="291" customFormat="1" ht="10.5" customHeight="1">
      <c r="A92" s="294" t="s">
        <v>425</v>
      </c>
    </row>
    <row r="93" spans="1:21" ht="24.95" customHeight="1"/>
    <row r="94" spans="1:21" ht="24.95" customHeight="1"/>
    <row r="102" spans="3:3">
      <c r="C102" s="270"/>
    </row>
    <row r="103" spans="3:3">
      <c r="C103" s="270"/>
    </row>
    <row r="104" spans="3:3">
      <c r="C104" s="270"/>
    </row>
    <row r="105" spans="3:3">
      <c r="C105" s="270"/>
    </row>
    <row r="106" spans="3:3">
      <c r="C106" s="270"/>
    </row>
    <row r="107" spans="3:3">
      <c r="C107" s="270"/>
    </row>
    <row r="108" spans="3:3">
      <c r="C108" s="270"/>
    </row>
    <row r="109" spans="3:3">
      <c r="C109" s="270"/>
    </row>
    <row r="110" spans="3:3">
      <c r="C110" s="270"/>
    </row>
    <row r="111" spans="3:3">
      <c r="C111" s="270"/>
    </row>
    <row r="112" spans="3:3">
      <c r="C112" s="270"/>
    </row>
    <row r="113" spans="3:3">
      <c r="C113" s="270"/>
    </row>
    <row r="114" spans="3:3">
      <c r="C114" s="270"/>
    </row>
    <row r="115" spans="3:3">
      <c r="C115" s="270"/>
    </row>
    <row r="116" spans="3:3">
      <c r="C116" s="270"/>
    </row>
    <row r="117" spans="3:3">
      <c r="C117" s="270"/>
    </row>
    <row r="118" spans="3:3">
      <c r="C118" s="270"/>
    </row>
    <row r="119" spans="3:3">
      <c r="C119" s="270"/>
    </row>
    <row r="120" spans="3:3">
      <c r="C120" s="270"/>
    </row>
  </sheetData>
  <mergeCells count="136">
    <mergeCell ref="A90:U90"/>
    <mergeCell ref="B87:D87"/>
    <mergeCell ref="E87:H87"/>
    <mergeCell ref="J87:N87"/>
    <mergeCell ref="O87:P87"/>
    <mergeCell ref="Q87:U87"/>
    <mergeCell ref="B88:D88"/>
    <mergeCell ref="E88:H88"/>
    <mergeCell ref="J88:N88"/>
    <mergeCell ref="O88:P88"/>
    <mergeCell ref="Q88:U88"/>
    <mergeCell ref="B86:D86"/>
    <mergeCell ref="E86:H86"/>
    <mergeCell ref="J86:N86"/>
    <mergeCell ref="O86:P86"/>
    <mergeCell ref="Q86:U86"/>
    <mergeCell ref="B89:D89"/>
    <mergeCell ref="E89:H89"/>
    <mergeCell ref="J89:N89"/>
    <mergeCell ref="O89:P89"/>
    <mergeCell ref="Q89:U89"/>
    <mergeCell ref="C76:U76"/>
    <mergeCell ref="A77:U78"/>
    <mergeCell ref="C79:U79"/>
    <mergeCell ref="A82:U83"/>
    <mergeCell ref="B84:D84"/>
    <mergeCell ref="E84:N84"/>
    <mergeCell ref="O84:P84"/>
    <mergeCell ref="Q84:U84"/>
    <mergeCell ref="B85:D85"/>
    <mergeCell ref="E85:H85"/>
    <mergeCell ref="J85:N85"/>
    <mergeCell ref="O85:P85"/>
    <mergeCell ref="Q85:U85"/>
    <mergeCell ref="A72:U72"/>
    <mergeCell ref="C73:U73"/>
    <mergeCell ref="A75:U75"/>
    <mergeCell ref="F64:I64"/>
    <mergeCell ref="A66:A69"/>
    <mergeCell ref="B66:F66"/>
    <mergeCell ref="B67:F67"/>
    <mergeCell ref="G67:J67"/>
    <mergeCell ref="B68:F68"/>
    <mergeCell ref="G68:J68"/>
    <mergeCell ref="B69:F69"/>
    <mergeCell ref="G69:J69"/>
    <mergeCell ref="C74:U74"/>
    <mergeCell ref="B58:U58"/>
    <mergeCell ref="B60:U60"/>
    <mergeCell ref="K61:L61"/>
    <mergeCell ref="S61:T61"/>
    <mergeCell ref="F62:U62"/>
    <mergeCell ref="F63:K63"/>
    <mergeCell ref="M63:P63"/>
    <mergeCell ref="A53:C53"/>
    <mergeCell ref="D53:G53"/>
    <mergeCell ref="I53:M53"/>
    <mergeCell ref="N53:P53"/>
    <mergeCell ref="Q53:S53"/>
    <mergeCell ref="B57:U57"/>
    <mergeCell ref="A52:C52"/>
    <mergeCell ref="G52:I52"/>
    <mergeCell ref="O52:Q52"/>
    <mergeCell ref="B43:D43"/>
    <mergeCell ref="E43:H43"/>
    <mergeCell ref="J43:N43"/>
    <mergeCell ref="O43:P43"/>
    <mergeCell ref="Q43:U43"/>
    <mergeCell ref="A44:U44"/>
    <mergeCell ref="B42:D42"/>
    <mergeCell ref="E42:H42"/>
    <mergeCell ref="J42:N42"/>
    <mergeCell ref="O42:P42"/>
    <mergeCell ref="Q42:U42"/>
    <mergeCell ref="A48:U48"/>
    <mergeCell ref="A49:D49"/>
    <mergeCell ref="E49:J49"/>
    <mergeCell ref="L49:M49"/>
    <mergeCell ref="N49:U49"/>
    <mergeCell ref="B40:D40"/>
    <mergeCell ref="E40:H40"/>
    <mergeCell ref="J40:N40"/>
    <mergeCell ref="O40:P40"/>
    <mergeCell ref="Q40:U40"/>
    <mergeCell ref="B41:D41"/>
    <mergeCell ref="E41:H41"/>
    <mergeCell ref="J41:N41"/>
    <mergeCell ref="O41:P41"/>
    <mergeCell ref="Q41:U41"/>
    <mergeCell ref="C30:U30"/>
    <mergeCell ref="A31:U32"/>
    <mergeCell ref="C33:U33"/>
    <mergeCell ref="A36:U37"/>
    <mergeCell ref="B38:D38"/>
    <mergeCell ref="E38:N38"/>
    <mergeCell ref="O38:P38"/>
    <mergeCell ref="Q38:U38"/>
    <mergeCell ref="B39:D39"/>
    <mergeCell ref="E39:H39"/>
    <mergeCell ref="J39:N39"/>
    <mergeCell ref="O39:P39"/>
    <mergeCell ref="Q39:U39"/>
    <mergeCell ref="A26:U26"/>
    <mergeCell ref="C27:U27"/>
    <mergeCell ref="A29:U29"/>
    <mergeCell ref="F18:I18"/>
    <mergeCell ref="A20:A23"/>
    <mergeCell ref="B20:F20"/>
    <mergeCell ref="B21:F21"/>
    <mergeCell ref="G21:J21"/>
    <mergeCell ref="B22:F22"/>
    <mergeCell ref="G22:J22"/>
    <mergeCell ref="B23:F23"/>
    <mergeCell ref="G23:J23"/>
    <mergeCell ref="C28:U28"/>
    <mergeCell ref="B14:U14"/>
    <mergeCell ref="K15:L15"/>
    <mergeCell ref="S15:T15"/>
    <mergeCell ref="F16:U16"/>
    <mergeCell ref="F17:K17"/>
    <mergeCell ref="M17:P17"/>
    <mergeCell ref="A7:C7"/>
    <mergeCell ref="D7:G7"/>
    <mergeCell ref="I7:M7"/>
    <mergeCell ref="N7:P7"/>
    <mergeCell ref="Q7:S7"/>
    <mergeCell ref="B11:U11"/>
    <mergeCell ref="A2:U2"/>
    <mergeCell ref="A3:D4"/>
    <mergeCell ref="E3:J4"/>
    <mergeCell ref="L3:M4"/>
    <mergeCell ref="N3:U4"/>
    <mergeCell ref="A6:C6"/>
    <mergeCell ref="G6:I6"/>
    <mergeCell ref="O6:Q6"/>
    <mergeCell ref="B12:U12"/>
  </mergeCells>
  <phoneticPr fontId="9"/>
  <conditionalFormatting sqref="K5 N5:P5 K51 N51:P51">
    <cfRule type="expression" dxfId="158" priority="12" stopIfTrue="1">
      <formula>($E$5="○")*($K$5="")</formula>
    </cfRule>
  </conditionalFormatting>
  <conditionalFormatting sqref="K6 K52">
    <cfRule type="expression" dxfId="157" priority="11" stopIfTrue="1">
      <formula>($F$6&lt;&gt;"")*($K$6="")</formula>
    </cfRule>
  </conditionalFormatting>
  <conditionalFormatting sqref="B12 O6 G6 K15 S15:T15 B58 O52 G52 K61 S61:T61">
    <cfRule type="cellIs" dxfId="156" priority="10" stopIfTrue="1" operator="equal">
      <formula>""</formula>
    </cfRule>
  </conditionalFormatting>
  <conditionalFormatting sqref="F15 N15 F61 N61">
    <cfRule type="cellIs" dxfId="155" priority="9" stopIfTrue="1" operator="equal">
      <formula>(COUNTIF($F$15:$J$15,"○")=1)</formula>
    </cfRule>
  </conditionalFormatting>
  <conditionalFormatting sqref="B39:E43 J40:J43 J39:N39 O39:O43 Q39:R43 F16:F18 M17:P17 F62:F64 M63:P63 B73:B76 B27:B30">
    <cfRule type="cellIs" dxfId="154" priority="8" stopIfTrue="1" operator="equal">
      <formula>""</formula>
    </cfRule>
  </conditionalFormatting>
  <conditionalFormatting sqref="G21:G23 G67:G69">
    <cfRule type="expression" dxfId="153" priority="7" stopIfTrue="1">
      <formula>($G$20&lt;&gt;"")*($G$21="")*($G$22="")*($G$23="")</formula>
    </cfRule>
  </conditionalFormatting>
  <conditionalFormatting sqref="G20 K20 G66 K66">
    <cfRule type="cellIs" dxfId="152" priority="6" stopIfTrue="1" operator="equal">
      <formula>(COUNTIF($G$20:$K$20,"○")=1)</formula>
    </cfRule>
  </conditionalFormatting>
  <conditionalFormatting sqref="D6 F6 J15 R15:T15 D52 F52 J61 R61:T61">
    <cfRule type="cellIs" dxfId="151" priority="5" stopIfTrue="1" operator="equal">
      <formula>(COUNTIF($D$6:$F$6,"○")=1)</formula>
    </cfRule>
  </conditionalFormatting>
  <conditionalFormatting sqref="K6 D6 K52 D52">
    <cfRule type="cellIs" dxfId="150" priority="4" stopIfTrue="1" operator="equal">
      <formula>(COUNTIF($D$6:$K$6,"○")=1)</formula>
    </cfRule>
  </conditionalFormatting>
  <conditionalFormatting sqref="B85:E89 J86:J89 J85:N85 O85:O89 Q85:R89">
    <cfRule type="cellIs" dxfId="149" priority="3" stopIfTrue="1" operator="equal">
      <formula>""</formula>
    </cfRule>
  </conditionalFormatting>
  <conditionalFormatting sqref="B33">
    <cfRule type="cellIs" dxfId="148" priority="2" stopIfTrue="1" operator="equal">
      <formula>""</formula>
    </cfRule>
  </conditionalFormatting>
  <conditionalFormatting sqref="B79">
    <cfRule type="cellIs" dxfId="147" priority="1" stopIfTrue="1" operator="equal">
      <formula>""</formula>
    </cfRule>
  </conditionalFormatting>
  <dataValidations count="4">
    <dataValidation type="list" allowBlank="1" showInputMessage="1" showErrorMessage="1" sqref="WVS61:WVT61 K15:L15 WLW61:WLX61 WCA61:WCB61 VSE61:VSF61 VII61:VIJ61 UYM61:UYN61 UOQ61:UOR61 UEU61:UEV61 TUY61:TUZ61 TLC61:TLD61 TBG61:TBH61 SRK61:SRL61 SHO61:SHP61 RXS61:RXT61 RNW61:RNX61 REA61:REB61 QUE61:QUF61 QKI61:QKJ61 QAM61:QAN61 PQQ61:PQR61 PGU61:PGV61 OWY61:OWZ61 ONC61:OND61 ODG61:ODH61 NTK61:NTL61 NJO61:NJP61 MZS61:MZT61 MPW61:MPX61 MGA61:MGB61 LWE61:LWF61 LMI61:LMJ61 LCM61:LCN61 KSQ61:KSR61 KIU61:KIV61 JYY61:JYZ61 JPC61:JPD61 JFG61:JFH61 IVK61:IVL61 ILO61:ILP61 IBS61:IBT61 HRW61:HRX61 HIA61:HIB61 GYE61:GYF61 GOI61:GOJ61 GEM61:GEN61 FUQ61:FUR61 FKU61:FKV61 FAY61:FAZ61 ERC61:ERD61 EHG61:EHH61 DXK61:DXL61 DNO61:DNP61 DDS61:DDT61 CTW61:CTX61 CKA61:CKB61 CAE61:CAF61 BQI61:BQJ61 BGM61:BGN61 AWQ61:AWR61 AMU61:AMV61 ACY61:ACZ61 TC61:TD61 JG61:JH61 K61:L61 WVO52:WVQ52 WLS52:WLU52 WBW52:WBY52 VSA52:VSC52 VIE52:VIG52 UYI52:UYK52 UOM52:UOO52 UEQ52:UES52 TUU52:TUW52 TKY52:TLA52 TBC52:TBE52 SRG52:SRI52 SHK52:SHM52 RXO52:RXQ52 RNS52:RNU52 RDW52:RDY52 QUA52:QUC52 QKE52:QKG52 QAI52:QAK52 PQM52:PQO52 PGQ52:PGS52 OWU52:OWW52 OMY52:ONA52 ODC52:ODE52 NTG52:NTI52 NJK52:NJM52 MZO52:MZQ52 MPS52:MPU52 MFW52:MFY52 LWA52:LWC52 LME52:LMG52 LCI52:LCK52 KSM52:KSO52 KIQ52:KIS52 JYU52:JYW52 JOY52:JPA52 JFC52:JFE52 IVG52:IVI52 ILK52:ILM52 IBO52:IBQ52 HRS52:HRU52 HHW52:HHY52 GYA52:GYC52 GOE52:GOG52 GEI52:GEK52 FUM52:FUO52 FKQ52:FKS52 FAU52:FAW52 EQY52:ERA52 EHC52:EHE52 DXG52:DXI52 DNK52:DNM52 DDO52:DDQ52 CTS52:CTU52 CJW52:CJY52 CAA52:CAC52 BQE52:BQG52 BGI52:BGK52 AWM52:AWO52 AMQ52:AMS52 ACU52:ACW52 SY52:TA52 JC52:JE52 G52:I52">
      <formula1>"00基礎分野,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 type="list" allowBlank="1" showInputMessage="1" showErrorMessage="1" sqref="WWA61:WWB61 S15:T15 WME61:WMF61 WCI61:WCJ61 VSM61:VSN61 VIQ61:VIR61 UYU61:UYV61 UOY61:UOZ61 UFC61:UFD61 TVG61:TVH61 TLK61:TLL61 TBO61:TBP61 SRS61:SRT61 SHW61:SHX61 RYA61:RYB61 ROE61:ROF61 REI61:REJ61 QUM61:QUN61 QKQ61:QKR61 QAU61:QAV61 PQY61:PQZ61 PHC61:PHD61 OXG61:OXH61 ONK61:ONL61 ODO61:ODP61 NTS61:NTT61 NJW61:NJX61 NAA61:NAB61 MQE61:MQF61 MGI61:MGJ61 LWM61:LWN61 LMQ61:LMR61 LCU61:LCV61 KSY61:KSZ61 KJC61:KJD61 JZG61:JZH61 JPK61:JPL61 JFO61:JFP61 IVS61:IVT61 ILW61:ILX61 ICA61:ICB61 HSE61:HSF61 HII61:HIJ61 GYM61:GYN61 GOQ61:GOR61 GEU61:GEV61 FUY61:FUZ61 FLC61:FLD61 FBG61:FBH61 ERK61:ERL61 EHO61:EHP61 DXS61:DXT61 DNW61:DNX61 DEA61:DEB61 CUE61:CUF61 CKI61:CKJ61 CAM61:CAN61 BQQ61:BQR61 BGU61:BGV61 AWY61:AWZ61 ANC61:AND61 ADG61:ADH61 TK61:TL61 JO61:JP61 S61:T61 WVW52:WVY52 WMA52:WMC52 WCE52:WCG52 VSI52:VSK52 VIM52:VIO52 UYQ52:UYS52 UOU52:UOW52 UEY52:UFA52 TVC52:TVE52 TLG52:TLI52 TBK52:TBM52 SRO52:SRQ52 SHS52:SHU52 RXW52:RXY52 ROA52:ROC52 REE52:REG52 QUI52:QUK52 QKM52:QKO52 QAQ52:QAS52 PQU52:PQW52 PGY52:PHA52 OXC52:OXE52 ONG52:ONI52 ODK52:ODM52 NTO52:NTQ52 NJS52:NJU52 MZW52:MZY52 MQA52:MQC52 MGE52:MGG52 LWI52:LWK52 LMM52:LMO52 LCQ52:LCS52 KSU52:KSW52 KIY52:KJA52 JZC52:JZE52 JPG52:JPI52 JFK52:JFM52 IVO52:IVQ52 ILS52:ILU52 IBW52:IBY52 HSA52:HSC52 HIE52:HIG52 GYI52:GYK52 GOM52:GOO52 GEQ52:GES52 FUU52:FUW52 FKY52:FLA52 FBC52:FBE52 ERG52:ERI52 EHK52:EHM52 DXO52:DXQ52 DNS52:DNU52 DDW52:DDY52 CUA52:CUC52 CKE52:CKG52 CAI52:CAK52 BQM52:BQO52 BGQ52:BGS52 AWU52:AWW52 AMY52:ANA52 ADC52:ADE52 TG52:TI52 JK52:JM52 O52:Q52">
      <formula1>"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 type="list" allowBlank="1" showInputMessage="1" showErrorMessage="1" sqref="B73:B74 B27:B28 WVJ73:WVJ74 WLN73:WLN74 WBR73:WBR74 VRV73:VRV74 VHZ73:VHZ74 UYD73:UYD74 UOH73:UOH74 UEL73:UEL74 TUP73:TUP74 TKT73:TKT74 TAX73:TAX74 SRB73:SRB74 SHF73:SHF74 RXJ73:RXJ74 RNN73:RNN74 RDR73:RDR74 QTV73:QTV74 QJZ73:QJZ74 QAD73:QAD74 PQH73:PQH74 PGL73:PGL74 OWP73:OWP74 OMT73:OMT74 OCX73:OCX74 NTB73:NTB74 NJF73:NJF74 MZJ73:MZJ74 MPN73:MPN74 MFR73:MFR74 LVV73:LVV74 LLZ73:LLZ74 LCD73:LCD74 KSH73:KSH74 KIL73:KIL74 JYP73:JYP74 JOT73:JOT74 JEX73:JEX74 IVB73:IVB74 ILF73:ILF74 IBJ73:IBJ74 HRN73:HRN74 HHR73:HHR74 GXV73:GXV74 GNZ73:GNZ74 GED73:GED74 FUH73:FUH74 FKL73:FKL74 FAP73:FAP74 EQT73:EQT74 EGX73:EGX74 DXB73:DXB74 DNF73:DNF74 DDJ73:DDJ74 CTN73:CTN74 CJR73:CJR74 BZV73:BZV74 BPZ73:BPZ74 BGD73:BGD74 AWH73:AWH74 AML73:AML74 ACP73:ACP74 ST73:ST74 IX73:IX74 B33 B79 B30 WVJ30 WLN30 WBR30 VRV30 VHZ30 UYD30 UOH30 UEL30 TUP30 TKT30 TAX30 SRB30 SHF30 RXJ30 RNN30 RDR30 QTV30 QJZ30 QAD30 PQH30 PGL30 OWP30 OMT30 OCX30 NTB30 NJF30 MZJ30 MPN30 MFR30 LVV30 LLZ30 LCD30 KSH30 KIL30 JYP30 JOT30 JEX30 IVB30 ILF30 IBJ30 HRN30 HHR30 GXV30 GNZ30 GED30 FUH30 FKL30 FAP30 EQT30 EGX30 DXB30 DNF30 DDJ30 CTN30 CJR30 BZV30 BPZ30 BGD30 AWH30 AML30 ACP30 ST30 IX30 WBR76 WLN76 WVJ76 B76 IX76 ST76 ACP76 AML76 AWH76 BGD76 BPZ76 BZV76 CJR76 CTN76 DDJ76 DNF76 DXB76 EGX76 EQT76 FAP76 FKL76 FUH76 GED76 GNZ76 GXV76 HHR76 HRN76 IBJ76 ILF76 IVB76 JEX76 JOT76 JYP76 KIL76 KSH76 LCD76 LLZ76 LVV76 MFR76 MPN76 MZJ76 NJF76 NTB76 OCX76 OMT76 OWP76 PGL76 PQH76 QAD76 QJZ76 QTV76 RDR76 RNN76 RXJ76 SHF76 SRB76 TAX76 TKT76 TUP76 UEL76 UOH76 UYD76 VHZ76 VRV76">
      <formula1>"✓"</formula1>
    </dataValidation>
    <dataValidation type="list" allowBlank="1" showInputMessage="1" showErrorMessage="1" sqref="G66 G20 K6 K20 D6 F15 N15 WVV61 WLZ61 WCD61 VSH61 VIL61 UYP61 UOT61 UEX61 TVB61 TLF61 TBJ61 SRN61 SHR61 RXV61 RNZ61 RED61 QUH61 QKL61 QAP61 PQT61 PGX61 OXB61 ONF61 ODJ61 NTN61 NJR61 MZV61 MPZ61 MGD61 LWH61 LML61 LCP61 KST61 KIX61 JZB61 JPF61 JFJ61 IVN61 ILR61 IBV61 HRZ61 HID61 GYH61 GOL61 GEP61 FUT61 FKX61 FBB61 ERF61 EHJ61 DXN61 DNR61 DDV61 CTZ61 CKD61 CAH61 BQL61 BGP61 AWT61 AMX61 ADB61 TF61 JJ61 N61 WVN61 WLR61 WBV61 VRZ61 VID61 UYH61 UOL61 UEP61 TUT61 TKX61 TBB61 SRF61 SHJ61 RXN61 RNR61 RDV61 QTZ61 QKD61 QAH61 PQL61 PGP61 OWT61 OMX61 ODB61 NTF61 NJJ61 MZN61 MPR61 MFV61 LVZ61 LMD61 LCH61 KSL61 KIP61 JYT61 JOX61 JFB61 IVF61 ILJ61 IBN61 HRR61 HHV61 GXZ61 GOD61 GEH61 FUL61 FKP61 FAT61 EQX61 EHB61 DXF61 DNJ61 DDN61 CTR61 CJV61 BZZ61 BQD61 BGH61 AWL61 AMP61 ACT61 SX61 JB61 F61 WVL52 WLP52 WBT52 VRX52 VIB52 UYF52 UOJ52 UEN52 TUR52 TKV52 TAZ52 SRD52 SHH52 RXL52 RNP52 RDT52 QTX52 QKB52 QAF52 PQJ52 PGN52 OWR52 OMV52 OCZ52 NTD52 NJH52 MZL52 MPP52 MFT52 LVX52 LMB52 LCF52 KSJ52 KIN52 JYR52 JOV52 JEZ52 IVD52 ILH52 IBL52 HRP52 HHT52 GXX52 GOB52 GEF52 FUJ52 FKN52 FAR52 EQV52 EGZ52 DXD52 DNH52 DDL52 CTP52 CJT52 BZX52 BQB52 BGF52 AWJ52 AMN52 ACR52 SV52 IZ52 D52 WVS66 WLW66 WCA66 VSE66 VII66 UYM66 UOQ66 UEU66 TUY66 TLC66 TBG66 SRK66 SHO66 RXS66 RNW66 REA66 QUE66 QKI66 QAM66 PQQ66 PGU66 OWY66 ONC66 ODG66 NTK66 NJO66 MZS66 MPW66 MGA66 LWE66 LMI66 LCM66 KSQ66 KIU66 JYY66 JPC66 JFG66 IVK66 ILO66 IBS66 HRW66 HIA66 GYE66 GOI66 GEM66 FUQ66 FKU66 FAY66 ERC66 EHG66 DXK66 DNO66 DDS66 CTW66 CKA66 CAE66 BQI66 BGM66 AWQ66 AMU66 ACY66 TC66 JG66 K66 WVS52 WLW52 WCA52 VSE52 VII52 UYM52 UOQ52 UEU52 TUY52 TLC52 TBG52 SRK52 SHO52 RXS52 RNW52 REA52 QUE52 QKI52 QAM52 PQQ52 PGU52 OWY52 ONC52 ODG52 NTK52 NJO52 MZS52 MPW52 MGA52 LWE52 LMI52 LCM52 KSQ52 KIU52 JYY52 JPC52 JFG52 IVK52 ILO52 IBS52 HRW52 HIA52 GYE52 GOI52 GEM52 FUQ52 FKU52 FAY52 ERC52 EHG52 DXK52 DNO52 DDS52 CTW52 CKA52 CAE52 BQI52 BGM52 AWQ52 AMU52 ACY52 TC52 JG52 K52 WVO66 WLS66 WBW66 VSA66 VIE66 UYI66 UOM66 UEQ66 TUU66 TKY66 TBC66 SRG66 SHK66 RXO66 RNS66 RDW66 QUA66 QKE66 QAI66 PQM66 PGQ66 OWU66 OMY66 ODC66 NTG66 NJK66 MZO66 MPS66 MFW66 LWA66 LME66 LCI66 KSM66 KIQ66 JYU66 JOY66 JFC66 IVG66 ILK66 IBO66 HRS66 HHW66 GYA66 GOE66 GEI66 FUM66 FKQ66 FAU66 EQY66 EHC66 DXG66 DNK66 DDO66 CTS66 CJW66 CAA66 BQE66 BGI66 AWM66 AMQ66 ACU66 SY66 JC66">
      <formula1>"○"</formula1>
    </dataValidation>
  </dataValidations>
  <printOptions horizontalCentered="1"/>
  <pageMargins left="0.59055118110236227" right="0.59055118110236227" top="0.19685039370078741" bottom="0" header="0.39370078740157483" footer="0.31496062992125984"/>
  <pageSetup paperSize="9" scale="81" orientation="portrait" horizontalDpi="300" verticalDpi="300" r:id="rId1"/>
  <headerFooter scaleWithDoc="0">
    <oddFooter>&amp;R&amp;10（令和４年７月開講訓練科から適用）　</oddFooter>
  </headerFooter>
  <rowBreaks count="1" manualBreakCount="1">
    <brk id="46" max="20" man="1"/>
  </rowBreaks>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H45"/>
  <sheetViews>
    <sheetView view="pageBreakPreview" zoomScale="90" zoomScaleNormal="100" zoomScaleSheetLayoutView="90" workbookViewId="0">
      <selection activeCell="J8" sqref="J8"/>
    </sheetView>
  </sheetViews>
  <sheetFormatPr defaultColWidth="9" defaultRowHeight="13.5"/>
  <cols>
    <col min="1" max="1" width="4" style="299" customWidth="1"/>
    <col min="2" max="2" width="4.625" style="299" customWidth="1"/>
    <col min="3" max="3" width="20.75" style="297" customWidth="1"/>
    <col min="4" max="4" width="22.125" style="297" customWidth="1"/>
    <col min="5" max="5" width="6.625" style="297" customWidth="1"/>
    <col min="6" max="6" width="22.125" style="297" customWidth="1"/>
    <col min="7" max="7" width="29.75" style="297" customWidth="1"/>
    <col min="8" max="8" width="6.5" style="297" customWidth="1"/>
    <col min="9" max="16384" width="9" style="297"/>
  </cols>
  <sheetData>
    <row r="1" spans="1:8" ht="21.75" customHeight="1">
      <c r="A1" s="295"/>
      <c r="B1" s="296"/>
      <c r="C1" s="296"/>
      <c r="D1" s="296"/>
      <c r="E1" s="296"/>
      <c r="F1" s="296"/>
      <c r="H1" s="117" t="s">
        <v>761</v>
      </c>
    </row>
    <row r="2" spans="1:8" ht="21.75" customHeight="1">
      <c r="A2" s="295"/>
      <c r="B2" s="296"/>
      <c r="C2" s="296"/>
      <c r="D2" s="296"/>
      <c r="E2" s="296"/>
      <c r="F2" s="296"/>
      <c r="H2" s="298"/>
    </row>
    <row r="3" spans="1:8" ht="33" customHeight="1">
      <c r="A3" s="2514" t="s">
        <v>426</v>
      </c>
      <c r="B3" s="2514"/>
      <c r="C3" s="2514"/>
      <c r="D3" s="2514"/>
      <c r="E3" s="2514"/>
      <c r="F3" s="2514"/>
      <c r="G3" s="2514"/>
      <c r="H3" s="2514"/>
    </row>
    <row r="4" spans="1:8" ht="33.75" customHeight="1">
      <c r="C4" s="300"/>
      <c r="D4" s="300"/>
      <c r="E4" s="300"/>
      <c r="F4" s="300"/>
    </row>
    <row r="5" spans="1:8" ht="24.95" customHeight="1">
      <c r="A5" s="301">
        <v>1</v>
      </c>
      <c r="B5" s="302" t="s">
        <v>0</v>
      </c>
      <c r="C5" s="302"/>
      <c r="D5" s="2515" t="str">
        <f>IF(様式1!L11="","",様式1!L11)</f>
        <v>株式会社キャリアサプライ</v>
      </c>
      <c r="E5" s="2515"/>
      <c r="F5" s="2515"/>
      <c r="G5" s="296"/>
      <c r="H5" s="298"/>
    </row>
    <row r="6" spans="1:8" ht="15" customHeight="1">
      <c r="A6" s="301"/>
      <c r="B6" s="302"/>
      <c r="C6" s="302"/>
      <c r="D6" s="303"/>
      <c r="E6" s="303"/>
      <c r="F6" s="303"/>
      <c r="G6" s="296"/>
      <c r="H6" s="298"/>
    </row>
    <row r="7" spans="1:8" ht="24.95" customHeight="1">
      <c r="A7" s="301">
        <v>2</v>
      </c>
      <c r="B7" s="302" t="s">
        <v>427</v>
      </c>
      <c r="C7" s="302"/>
      <c r="D7" s="2515" t="str">
        <f>IF(様式1!G36="","",様式1!G36)</f>
        <v>ゼロから始めるWord・Excel・PowerPoint実践科（託児・短時間)</v>
      </c>
      <c r="E7" s="2515"/>
      <c r="F7" s="2515"/>
      <c r="H7" s="298"/>
    </row>
    <row r="8" spans="1:8" ht="27" customHeight="1">
      <c r="A8" s="301"/>
      <c r="B8" s="302"/>
      <c r="C8" s="302" t="s">
        <v>225</v>
      </c>
      <c r="D8" s="431">
        <f>IF(様式1!F37="","", 様式1!F37)</f>
        <v>45069</v>
      </c>
      <c r="E8" s="304" t="s">
        <v>428</v>
      </c>
      <c r="F8" s="431">
        <f>IF(様式1!K37="","",様式1!K37)</f>
        <v>45160</v>
      </c>
      <c r="H8" s="298"/>
    </row>
    <row r="9" spans="1:8" ht="14.25" customHeight="1">
      <c r="A9" s="295"/>
      <c r="B9" s="296"/>
      <c r="C9" s="296"/>
      <c r="D9" s="303"/>
      <c r="E9" s="303"/>
      <c r="F9" s="303"/>
      <c r="H9" s="298"/>
    </row>
    <row r="10" spans="1:8" ht="24.95" customHeight="1">
      <c r="A10" s="301">
        <v>3</v>
      </c>
      <c r="B10" s="2516" t="s">
        <v>478</v>
      </c>
      <c r="C10" s="2516"/>
      <c r="D10" s="2516"/>
      <c r="E10" s="2516"/>
      <c r="F10" s="2516"/>
      <c r="G10" s="2516"/>
    </row>
    <row r="11" spans="1:8" ht="26.25" customHeight="1">
      <c r="B11" s="301">
        <v>1</v>
      </c>
      <c r="C11" s="622" t="s">
        <v>1017</v>
      </c>
      <c r="D11" s="2517"/>
      <c r="E11" s="2517"/>
      <c r="F11" s="2517"/>
    </row>
    <row r="12" spans="1:8" ht="27" customHeight="1">
      <c r="B12" s="301">
        <v>2</v>
      </c>
      <c r="C12" s="623" t="s">
        <v>1018</v>
      </c>
      <c r="D12" s="2517"/>
      <c r="E12" s="2517"/>
      <c r="F12" s="2517"/>
      <c r="H12" s="305"/>
    </row>
    <row r="13" spans="1:8" ht="27" customHeight="1">
      <c r="B13" s="301">
        <v>3</v>
      </c>
      <c r="C13" s="302" t="s">
        <v>429</v>
      </c>
      <c r="D13" s="2517"/>
      <c r="E13" s="2517"/>
      <c r="F13" s="2517"/>
      <c r="H13" s="305"/>
    </row>
    <row r="14" spans="1:8" ht="27" customHeight="1">
      <c r="B14" s="301">
        <v>4</v>
      </c>
      <c r="C14" s="302" t="s">
        <v>430</v>
      </c>
      <c r="D14" s="2517"/>
      <c r="E14" s="2517"/>
      <c r="F14" s="2517"/>
      <c r="H14" s="305"/>
    </row>
    <row r="15" spans="1:8" ht="27" customHeight="1">
      <c r="B15" s="301">
        <v>5</v>
      </c>
      <c r="C15" s="302" t="s">
        <v>431</v>
      </c>
      <c r="D15" s="804"/>
      <c r="E15" s="304" t="s">
        <v>428</v>
      </c>
      <c r="F15" s="804"/>
      <c r="H15" s="305"/>
    </row>
    <row r="16" spans="1:8" ht="27" customHeight="1">
      <c r="B16" s="301">
        <v>6</v>
      </c>
      <c r="C16" s="302" t="s">
        <v>432</v>
      </c>
      <c r="D16" s="2517"/>
      <c r="E16" s="2517"/>
      <c r="F16" s="2517"/>
      <c r="H16" s="305"/>
    </row>
    <row r="17" spans="1:8" ht="27" customHeight="1">
      <c r="B17" s="301">
        <v>7</v>
      </c>
      <c r="C17" s="302" t="s">
        <v>433</v>
      </c>
      <c r="D17" s="2517"/>
      <c r="E17" s="2517"/>
      <c r="F17" s="2517"/>
      <c r="G17" s="2517"/>
      <c r="H17" s="305"/>
    </row>
    <row r="18" spans="1:8" ht="15" customHeight="1">
      <c r="H18" s="305"/>
    </row>
    <row r="19" spans="1:8" ht="24.95" customHeight="1">
      <c r="A19" s="301">
        <v>4</v>
      </c>
      <c r="B19" s="306" t="s">
        <v>434</v>
      </c>
      <c r="C19" s="307"/>
      <c r="D19" s="307"/>
      <c r="E19" s="307"/>
      <c r="F19" s="307"/>
      <c r="G19" s="308"/>
      <c r="H19" s="309"/>
    </row>
    <row r="20" spans="1:8" ht="27" customHeight="1">
      <c r="A20" s="301"/>
      <c r="B20" s="301">
        <v>1</v>
      </c>
      <c r="C20" s="306" t="s">
        <v>435</v>
      </c>
      <c r="D20" s="307"/>
      <c r="E20" s="307"/>
      <c r="F20" s="307"/>
      <c r="G20" s="308"/>
      <c r="H20" s="309"/>
    </row>
    <row r="21" spans="1:8" ht="20.100000000000001" customHeight="1">
      <c r="B21" s="2505"/>
      <c r="C21" s="2506"/>
      <c r="D21" s="2506"/>
      <c r="E21" s="2506"/>
      <c r="F21" s="2506"/>
      <c r="G21" s="2506"/>
      <c r="H21" s="2507"/>
    </row>
    <row r="22" spans="1:8" ht="20.100000000000001" customHeight="1">
      <c r="B22" s="2508"/>
      <c r="C22" s="2509"/>
      <c r="D22" s="2509"/>
      <c r="E22" s="2509"/>
      <c r="F22" s="2509"/>
      <c r="G22" s="2509"/>
      <c r="H22" s="2510"/>
    </row>
    <row r="23" spans="1:8" ht="20.100000000000001" customHeight="1">
      <c r="B23" s="2508"/>
      <c r="C23" s="2509"/>
      <c r="D23" s="2509"/>
      <c r="E23" s="2509"/>
      <c r="F23" s="2509"/>
      <c r="G23" s="2509"/>
      <c r="H23" s="2510"/>
    </row>
    <row r="24" spans="1:8" ht="20.100000000000001" customHeight="1">
      <c r="B24" s="2508"/>
      <c r="C24" s="2509"/>
      <c r="D24" s="2509"/>
      <c r="E24" s="2509"/>
      <c r="F24" s="2509"/>
      <c r="G24" s="2509"/>
      <c r="H24" s="2510"/>
    </row>
    <row r="25" spans="1:8" ht="20.100000000000001" customHeight="1">
      <c r="B25" s="2508"/>
      <c r="C25" s="2509"/>
      <c r="D25" s="2509"/>
      <c r="E25" s="2509"/>
      <c r="F25" s="2509"/>
      <c r="G25" s="2509"/>
      <c r="H25" s="2510"/>
    </row>
    <row r="26" spans="1:8" ht="20.100000000000001" customHeight="1">
      <c r="B26" s="2508"/>
      <c r="C26" s="2509"/>
      <c r="D26" s="2509"/>
      <c r="E26" s="2509"/>
      <c r="F26" s="2509"/>
      <c r="G26" s="2509"/>
      <c r="H26" s="2510"/>
    </row>
    <row r="27" spans="1:8" ht="20.100000000000001" customHeight="1">
      <c r="B27" s="2508"/>
      <c r="C27" s="2509"/>
      <c r="D27" s="2509"/>
      <c r="E27" s="2509"/>
      <c r="F27" s="2509"/>
      <c r="G27" s="2509"/>
      <c r="H27" s="2510"/>
    </row>
    <row r="28" spans="1:8" ht="20.100000000000001" customHeight="1">
      <c r="B28" s="2508"/>
      <c r="C28" s="2509"/>
      <c r="D28" s="2509"/>
      <c r="E28" s="2509"/>
      <c r="F28" s="2509"/>
      <c r="G28" s="2509"/>
      <c r="H28" s="2510"/>
    </row>
    <row r="29" spans="1:8" ht="20.100000000000001" customHeight="1">
      <c r="B29" s="2508"/>
      <c r="C29" s="2509"/>
      <c r="D29" s="2509"/>
      <c r="E29" s="2509"/>
      <c r="F29" s="2509"/>
      <c r="G29" s="2509"/>
      <c r="H29" s="2510"/>
    </row>
    <row r="30" spans="1:8" ht="20.100000000000001" customHeight="1">
      <c r="B30" s="2511"/>
      <c r="C30" s="2512"/>
      <c r="D30" s="2512"/>
      <c r="E30" s="2512"/>
      <c r="F30" s="2512"/>
      <c r="G30" s="2512"/>
      <c r="H30" s="2513"/>
    </row>
    <row r="31" spans="1:8" ht="14.25" customHeight="1">
      <c r="A31" s="295"/>
      <c r="B31" s="296"/>
      <c r="C31" s="296"/>
      <c r="D31" s="303"/>
      <c r="E31" s="303"/>
      <c r="F31" s="303"/>
      <c r="H31" s="298"/>
    </row>
    <row r="32" spans="1:8" ht="27" customHeight="1">
      <c r="B32" s="301">
        <v>2</v>
      </c>
      <c r="C32" s="306" t="s">
        <v>436</v>
      </c>
      <c r="D32" s="307"/>
      <c r="E32" s="307"/>
      <c r="F32" s="307"/>
      <c r="G32" s="308"/>
      <c r="H32" s="309"/>
    </row>
    <row r="33" spans="1:8" ht="20.100000000000001" customHeight="1">
      <c r="B33" s="2505"/>
      <c r="C33" s="2506"/>
      <c r="D33" s="2506"/>
      <c r="E33" s="2506"/>
      <c r="F33" s="2506"/>
      <c r="G33" s="2506"/>
      <c r="H33" s="2507"/>
    </row>
    <row r="34" spans="1:8" ht="20.100000000000001" customHeight="1">
      <c r="B34" s="2508"/>
      <c r="C34" s="2509"/>
      <c r="D34" s="2509"/>
      <c r="E34" s="2509"/>
      <c r="F34" s="2509"/>
      <c r="G34" s="2509"/>
      <c r="H34" s="2510"/>
    </row>
    <row r="35" spans="1:8" ht="20.100000000000001" customHeight="1">
      <c r="B35" s="2508"/>
      <c r="C35" s="2509"/>
      <c r="D35" s="2509"/>
      <c r="E35" s="2509"/>
      <c r="F35" s="2509"/>
      <c r="G35" s="2509"/>
      <c r="H35" s="2510"/>
    </row>
    <row r="36" spans="1:8" ht="20.100000000000001" customHeight="1">
      <c r="B36" s="2508"/>
      <c r="C36" s="2509"/>
      <c r="D36" s="2509"/>
      <c r="E36" s="2509"/>
      <c r="F36" s="2509"/>
      <c r="G36" s="2509"/>
      <c r="H36" s="2510"/>
    </row>
    <row r="37" spans="1:8" ht="20.100000000000001" customHeight="1">
      <c r="B37" s="2508"/>
      <c r="C37" s="2509"/>
      <c r="D37" s="2509"/>
      <c r="E37" s="2509"/>
      <c r="F37" s="2509"/>
      <c r="G37" s="2509"/>
      <c r="H37" s="2510"/>
    </row>
    <row r="38" spans="1:8" ht="20.100000000000001" customHeight="1">
      <c r="B38" s="2508"/>
      <c r="C38" s="2509"/>
      <c r="D38" s="2509"/>
      <c r="E38" s="2509"/>
      <c r="F38" s="2509"/>
      <c r="G38" s="2509"/>
      <c r="H38" s="2510"/>
    </row>
    <row r="39" spans="1:8" ht="20.100000000000001" customHeight="1">
      <c r="B39" s="2508"/>
      <c r="C39" s="2509"/>
      <c r="D39" s="2509"/>
      <c r="E39" s="2509"/>
      <c r="F39" s="2509"/>
      <c r="G39" s="2509"/>
      <c r="H39" s="2510"/>
    </row>
    <row r="40" spans="1:8" ht="20.100000000000001" customHeight="1">
      <c r="B40" s="2508"/>
      <c r="C40" s="2509"/>
      <c r="D40" s="2509"/>
      <c r="E40" s="2509"/>
      <c r="F40" s="2509"/>
      <c r="G40" s="2509"/>
      <c r="H40" s="2510"/>
    </row>
    <row r="41" spans="1:8" ht="20.100000000000001" customHeight="1">
      <c r="B41" s="2508"/>
      <c r="C41" s="2509"/>
      <c r="D41" s="2509"/>
      <c r="E41" s="2509"/>
      <c r="F41" s="2509"/>
      <c r="G41" s="2509"/>
      <c r="H41" s="2510"/>
    </row>
    <row r="42" spans="1:8" ht="20.100000000000001" customHeight="1">
      <c r="B42" s="2511"/>
      <c r="C42" s="2512"/>
      <c r="D42" s="2512"/>
      <c r="E42" s="2512"/>
      <c r="F42" s="2512"/>
      <c r="G42" s="2512"/>
      <c r="H42" s="2513"/>
    </row>
    <row r="43" spans="1:8" ht="20.100000000000001" customHeight="1">
      <c r="B43" s="297"/>
      <c r="H43" s="310"/>
    </row>
    <row r="44" spans="1:8" ht="13.5" customHeight="1">
      <c r="A44" s="2504" t="s">
        <v>723</v>
      </c>
      <c r="B44" s="2504"/>
      <c r="C44" s="2504"/>
      <c r="D44" s="2504"/>
      <c r="E44" s="2504"/>
      <c r="F44" s="2504"/>
      <c r="G44" s="2504"/>
      <c r="H44" s="2504"/>
    </row>
    <row r="45" spans="1:8">
      <c r="A45" s="2504"/>
      <c r="B45" s="2504"/>
      <c r="C45" s="2504"/>
      <c r="D45" s="2504"/>
      <c r="E45" s="2504"/>
      <c r="F45" s="2504"/>
      <c r="G45" s="2504"/>
      <c r="H45" s="2504"/>
    </row>
  </sheetData>
  <mergeCells count="13">
    <mergeCell ref="A44:H45"/>
    <mergeCell ref="B33:H42"/>
    <mergeCell ref="A3:H3"/>
    <mergeCell ref="D5:F5"/>
    <mergeCell ref="D7:F7"/>
    <mergeCell ref="B10:G10"/>
    <mergeCell ref="D11:F11"/>
    <mergeCell ref="D12:F12"/>
    <mergeCell ref="D13:F13"/>
    <mergeCell ref="D14:F14"/>
    <mergeCell ref="D16:F16"/>
    <mergeCell ref="D17:G17"/>
    <mergeCell ref="B21:H30"/>
  </mergeCells>
  <phoneticPr fontId="9"/>
  <conditionalFormatting sqref="D11:F14">
    <cfRule type="cellIs" dxfId="146" priority="7" stopIfTrue="1" operator="equal">
      <formula>""</formula>
    </cfRule>
  </conditionalFormatting>
  <conditionalFormatting sqref="D15">
    <cfRule type="cellIs" dxfId="145" priority="6" stopIfTrue="1" operator="equal">
      <formula>""</formula>
    </cfRule>
  </conditionalFormatting>
  <conditionalFormatting sqref="F15">
    <cfRule type="cellIs" dxfId="144" priority="5" stopIfTrue="1" operator="equal">
      <formula>""</formula>
    </cfRule>
  </conditionalFormatting>
  <conditionalFormatting sqref="D16:F16">
    <cfRule type="cellIs" dxfId="143" priority="4" stopIfTrue="1" operator="equal">
      <formula>""</formula>
    </cfRule>
  </conditionalFormatting>
  <conditionalFormatting sqref="D17:G17">
    <cfRule type="cellIs" dxfId="142" priority="3" stopIfTrue="1" operator="equal">
      <formula>""</formula>
    </cfRule>
  </conditionalFormatting>
  <conditionalFormatting sqref="B21:H30">
    <cfRule type="cellIs" dxfId="141" priority="2" stopIfTrue="1" operator="equal">
      <formula>""</formula>
    </cfRule>
  </conditionalFormatting>
  <conditionalFormatting sqref="B33:H42">
    <cfRule type="cellIs" dxfId="140" priority="1" stopIfTrue="1" operator="equal">
      <formula>""</formula>
    </cfRule>
  </conditionalFormatting>
  <printOptions horizontalCentered="1"/>
  <pageMargins left="0.70866141732283472" right="0.70866141732283472" top="0.78740157480314965" bottom="0.74803149606299213" header="0.31496062992125984" footer="0.31496062992125984"/>
  <pageSetup paperSize="9" scale="74" orientation="portrait" horizontalDpi="300" verticalDpi="300" r:id="rId1"/>
  <headerFooter scaleWithDoc="0">
    <oddFooter>&amp;R&amp;10（令和２年７月開講訓練科から適用）　</oddFooter>
  </headerFooter>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AD141"/>
  <sheetViews>
    <sheetView view="pageBreakPreview" topLeftCell="A84" zoomScale="66" zoomScaleNormal="70" zoomScaleSheetLayoutView="66" workbookViewId="0">
      <selection activeCell="A99" sqref="A99"/>
    </sheetView>
  </sheetViews>
  <sheetFormatPr defaultColWidth="9" defaultRowHeight="13.5"/>
  <cols>
    <col min="1" max="1" width="4.375" style="311" customWidth="1"/>
    <col min="2" max="2" width="6.5" style="311" customWidth="1"/>
    <col min="3" max="3" width="5.625" style="311" customWidth="1"/>
    <col min="4" max="5" width="7.625" style="311" customWidth="1"/>
    <col min="6" max="7" width="5.625" style="311" customWidth="1"/>
    <col min="8" max="9" width="6.625" style="311" customWidth="1"/>
    <col min="10" max="14" width="6.875" style="311" customWidth="1"/>
    <col min="15" max="15" width="5.625" style="311" customWidth="1"/>
    <col min="16" max="30" width="6.5" style="311" customWidth="1"/>
    <col min="31" max="16384" width="9" style="311"/>
  </cols>
  <sheetData>
    <row r="1" spans="1:30" ht="33" customHeight="1">
      <c r="AD1" s="361" t="s">
        <v>762</v>
      </c>
    </row>
    <row r="2" spans="1:30" ht="25.5" customHeight="1">
      <c r="A2" s="2585" t="s">
        <v>437</v>
      </c>
      <c r="B2" s="2585"/>
      <c r="C2" s="2585"/>
      <c r="D2" s="2585"/>
      <c r="E2" s="2585"/>
      <c r="F2" s="2585"/>
      <c r="G2" s="2585"/>
      <c r="H2" s="2585"/>
      <c r="I2" s="2585"/>
      <c r="J2" s="2585"/>
      <c r="K2" s="2585"/>
      <c r="L2" s="2585"/>
      <c r="M2" s="2585"/>
      <c r="N2" s="2585"/>
      <c r="O2" s="2585"/>
      <c r="P2" s="2585"/>
      <c r="Q2" s="2585"/>
      <c r="R2" s="2585"/>
      <c r="S2" s="2585"/>
      <c r="T2" s="2585"/>
      <c r="U2" s="2585"/>
      <c r="V2" s="2585"/>
      <c r="W2" s="2585"/>
      <c r="X2" s="2585"/>
      <c r="Y2" s="2585"/>
      <c r="Z2" s="2585"/>
      <c r="AA2" s="2585"/>
      <c r="AB2" s="2585"/>
      <c r="AC2" s="2585"/>
      <c r="AD2" s="2585"/>
    </row>
    <row r="3" spans="1:30" ht="11.25" customHeight="1">
      <c r="A3" s="586"/>
      <c r="B3" s="586"/>
      <c r="C3" s="586"/>
      <c r="D3" s="586"/>
      <c r="E3" s="586"/>
      <c r="F3" s="586"/>
      <c r="G3" s="586"/>
      <c r="H3" s="586"/>
      <c r="I3" s="586"/>
      <c r="J3" s="586"/>
      <c r="K3" s="586"/>
      <c r="L3" s="586"/>
      <c r="M3" s="586"/>
      <c r="N3" s="586"/>
      <c r="O3" s="586"/>
      <c r="P3" s="586"/>
      <c r="Q3" s="586"/>
      <c r="R3" s="586"/>
      <c r="S3" s="586"/>
      <c r="T3" s="586"/>
      <c r="U3" s="586"/>
      <c r="V3" s="586"/>
      <c r="W3" s="586"/>
      <c r="X3" s="586"/>
      <c r="Y3" s="586"/>
      <c r="Z3" s="586"/>
      <c r="AA3" s="586"/>
      <c r="AB3" s="586"/>
      <c r="AC3" s="586"/>
      <c r="AD3" s="586"/>
    </row>
    <row r="4" spans="1:30" s="312" customFormat="1" ht="40.5" customHeight="1" thickBot="1">
      <c r="A4" s="2586" t="s">
        <v>257</v>
      </c>
      <c r="B4" s="2586"/>
      <c r="C4" s="2586"/>
      <c r="D4" s="2586"/>
      <c r="E4" s="2587" t="str">
        <f>IF(様式1!L11="","",様式1!L11)</f>
        <v>株式会社キャリアサプライ</v>
      </c>
      <c r="F4" s="2587"/>
      <c r="G4" s="2587"/>
      <c r="H4" s="2587"/>
      <c r="I4" s="2587"/>
      <c r="J4" s="2587"/>
      <c r="K4" s="2587"/>
      <c r="L4" s="2586" t="s">
        <v>438</v>
      </c>
      <c r="M4" s="2586"/>
      <c r="N4" s="2586"/>
      <c r="O4" s="2586"/>
      <c r="P4" s="2588">
        <f>IF(様式1!F44="","",様式1!F44)</f>
        <v>201200314</v>
      </c>
      <c r="Q4" s="2588"/>
      <c r="R4" s="2588"/>
      <c r="S4" s="2588"/>
      <c r="T4" s="2588"/>
      <c r="U4" s="2588"/>
      <c r="V4" s="2586" t="s">
        <v>439</v>
      </c>
      <c r="W4" s="2586"/>
      <c r="X4" s="2587" t="str">
        <f>IF(様式1!G36="","",様式1!G36)</f>
        <v>ゼロから始めるWord・Excel・PowerPoint実践科（託児・短時間)</v>
      </c>
      <c r="Y4" s="2587"/>
      <c r="Z4" s="2587"/>
      <c r="AA4" s="2587"/>
      <c r="AB4" s="2587"/>
      <c r="AC4" s="2587"/>
      <c r="AD4" s="2587"/>
    </row>
    <row r="5" spans="1:30" s="312" customFormat="1" ht="11.25" customHeight="1" thickBot="1">
      <c r="A5" s="313"/>
      <c r="L5" s="314"/>
      <c r="O5" s="314"/>
    </row>
    <row r="6" spans="1:30" ht="35.1" customHeight="1" thickBot="1">
      <c r="A6" s="585" t="s">
        <v>936</v>
      </c>
      <c r="B6" s="323"/>
      <c r="C6" s="324"/>
      <c r="D6" s="324"/>
      <c r="E6" s="324"/>
      <c r="F6" s="324"/>
      <c r="G6" s="324"/>
      <c r="H6" s="324"/>
      <c r="I6" s="324"/>
      <c r="J6" s="324"/>
      <c r="K6" s="324"/>
      <c r="L6" s="324"/>
      <c r="M6" s="324"/>
      <c r="N6" s="324"/>
      <c r="O6" s="324"/>
      <c r="P6" s="324"/>
      <c r="Q6" s="324"/>
      <c r="R6" s="324"/>
      <c r="S6" s="324"/>
      <c r="T6" s="324"/>
      <c r="U6" s="324"/>
      <c r="V6" s="324"/>
      <c r="W6" s="324"/>
      <c r="X6" s="324"/>
      <c r="Y6" s="324"/>
      <c r="Z6" s="324"/>
      <c r="AA6" s="324"/>
      <c r="AB6" s="324"/>
      <c r="AC6" s="324"/>
      <c r="AD6" s="325"/>
    </row>
    <row r="7" spans="1:30" s="312" customFormat="1" ht="35.1" customHeight="1">
      <c r="A7" s="317"/>
      <c r="B7" s="2542" t="s">
        <v>442</v>
      </c>
      <c r="C7" s="2543"/>
      <c r="D7" s="2543"/>
      <c r="E7" s="2543"/>
      <c r="F7" s="2577" t="s">
        <v>219</v>
      </c>
      <c r="G7" s="2578"/>
      <c r="H7" s="2578"/>
      <c r="I7" s="2578"/>
      <c r="J7" s="2579"/>
      <c r="K7" s="2577" t="str">
        <f>IF(様式1!F40="","",様式1!F40)</f>
        <v>株式会社キャリアサプライ　研修室</v>
      </c>
      <c r="L7" s="2578"/>
      <c r="M7" s="2578"/>
      <c r="N7" s="2578"/>
      <c r="O7" s="2578"/>
      <c r="P7" s="2578"/>
      <c r="Q7" s="2578"/>
      <c r="R7" s="2578"/>
      <c r="S7" s="2578"/>
      <c r="T7" s="2578"/>
      <c r="U7" s="2578"/>
      <c r="V7" s="2578"/>
      <c r="W7" s="2578"/>
      <c r="X7" s="2578"/>
      <c r="Y7" s="2578"/>
      <c r="Z7" s="2578"/>
      <c r="AA7" s="2578"/>
      <c r="AB7" s="2578"/>
      <c r="AC7" s="2578"/>
      <c r="AD7" s="2580"/>
    </row>
    <row r="8" spans="1:30" s="312" customFormat="1" ht="35.1" customHeight="1" thickBot="1">
      <c r="A8" s="317"/>
      <c r="B8" s="2545"/>
      <c r="C8" s="2546"/>
      <c r="D8" s="2546"/>
      <c r="E8" s="2546"/>
      <c r="F8" s="2581" t="s">
        <v>443</v>
      </c>
      <c r="G8" s="2582"/>
      <c r="H8" s="2582"/>
      <c r="I8" s="2582"/>
      <c r="J8" s="2583"/>
      <c r="K8" s="2581" t="str">
        <f>様式1!H41&amp;様式1!H42</f>
        <v>佐賀県佐賀市天神2丁目2番28号</v>
      </c>
      <c r="L8" s="2582"/>
      <c r="M8" s="2582"/>
      <c r="N8" s="2582"/>
      <c r="O8" s="2582"/>
      <c r="P8" s="2582"/>
      <c r="Q8" s="2582"/>
      <c r="R8" s="2582"/>
      <c r="S8" s="2582"/>
      <c r="T8" s="2582"/>
      <c r="U8" s="2582"/>
      <c r="V8" s="2582"/>
      <c r="W8" s="2582"/>
      <c r="X8" s="2582"/>
      <c r="Y8" s="2582"/>
      <c r="Z8" s="2582"/>
      <c r="AA8" s="2582"/>
      <c r="AB8" s="2582"/>
      <c r="AC8" s="2582"/>
      <c r="AD8" s="2584"/>
    </row>
    <row r="9" spans="1:30" ht="35.1" customHeight="1">
      <c r="A9" s="326"/>
      <c r="B9" s="323" t="s">
        <v>444</v>
      </c>
      <c r="C9" s="324"/>
      <c r="D9" s="324"/>
      <c r="E9" s="324"/>
      <c r="F9" s="327"/>
      <c r="G9" s="327"/>
      <c r="H9" s="327"/>
      <c r="I9" s="327"/>
      <c r="J9" s="327"/>
      <c r="K9" s="327"/>
      <c r="L9" s="327"/>
      <c r="M9" s="327"/>
      <c r="N9" s="327"/>
      <c r="O9" s="327"/>
      <c r="P9" s="327"/>
      <c r="Q9" s="327"/>
      <c r="R9" s="327"/>
      <c r="S9" s="327"/>
      <c r="T9" s="327"/>
      <c r="U9" s="327"/>
      <c r="V9" s="327"/>
      <c r="W9" s="327"/>
      <c r="X9" s="327"/>
      <c r="Y9" s="327"/>
      <c r="Z9" s="327"/>
      <c r="AA9" s="327"/>
      <c r="AB9" s="327"/>
      <c r="AC9" s="327"/>
      <c r="AD9" s="328"/>
    </row>
    <row r="10" spans="1:30" ht="15.95" customHeight="1">
      <c r="A10" s="326"/>
      <c r="B10" s="329"/>
      <c r="C10" s="330"/>
      <c r="D10" s="2607" t="s">
        <v>946</v>
      </c>
      <c r="E10" s="2608"/>
      <c r="F10" s="2608"/>
      <c r="G10" s="2608"/>
      <c r="H10" s="2608"/>
      <c r="I10" s="2608"/>
      <c r="J10" s="2608"/>
      <c r="K10" s="2608"/>
      <c r="L10" s="2608"/>
      <c r="M10" s="2608"/>
      <c r="N10" s="2609"/>
      <c r="O10" s="2616" t="s">
        <v>1430</v>
      </c>
      <c r="P10" s="2605"/>
      <c r="Q10" s="2605">
        <v>4</v>
      </c>
      <c r="R10" s="2589" t="s">
        <v>209</v>
      </c>
      <c r="S10" s="2605">
        <v>5</v>
      </c>
      <c r="T10" s="2589" t="s">
        <v>210</v>
      </c>
      <c r="U10" s="2589" t="s">
        <v>440</v>
      </c>
      <c r="V10" s="2589"/>
      <c r="W10" s="2589"/>
      <c r="X10" s="2591" t="s">
        <v>441</v>
      </c>
      <c r="Y10" s="2592"/>
      <c r="Z10" s="2595" t="s">
        <v>1431</v>
      </c>
      <c r="AA10" s="2595"/>
      <c r="AB10" s="2595"/>
      <c r="AC10" s="2595"/>
      <c r="AD10" s="2596"/>
    </row>
    <row r="11" spans="1:30" ht="15.95" customHeight="1">
      <c r="A11" s="326"/>
      <c r="B11" s="326"/>
      <c r="C11" s="2599" t="s">
        <v>1429</v>
      </c>
      <c r="D11" s="2610"/>
      <c r="E11" s="2611"/>
      <c r="F11" s="2611"/>
      <c r="G11" s="2611"/>
      <c r="H11" s="2611"/>
      <c r="I11" s="2611"/>
      <c r="J11" s="2611"/>
      <c r="K11" s="2611"/>
      <c r="L11" s="2611"/>
      <c r="M11" s="2611"/>
      <c r="N11" s="2612"/>
      <c r="O11" s="2617"/>
      <c r="P11" s="2606"/>
      <c r="Q11" s="2606"/>
      <c r="R11" s="2590"/>
      <c r="S11" s="2606"/>
      <c r="T11" s="2590"/>
      <c r="U11" s="2590"/>
      <c r="V11" s="2590"/>
      <c r="W11" s="2590"/>
      <c r="X11" s="2593"/>
      <c r="Y11" s="2594"/>
      <c r="Z11" s="2597"/>
      <c r="AA11" s="2597"/>
      <c r="AB11" s="2597"/>
      <c r="AC11" s="2597"/>
      <c r="AD11" s="2598"/>
    </row>
    <row r="12" spans="1:30" ht="15.95" customHeight="1">
      <c r="A12" s="326"/>
      <c r="B12" s="326"/>
      <c r="C12" s="2600"/>
      <c r="D12" s="2610"/>
      <c r="E12" s="2611"/>
      <c r="F12" s="2611"/>
      <c r="G12" s="2611"/>
      <c r="H12" s="2611"/>
      <c r="I12" s="2611"/>
      <c r="J12" s="2611"/>
      <c r="K12" s="2611"/>
      <c r="L12" s="2611"/>
      <c r="M12" s="2611"/>
      <c r="N12" s="2612"/>
      <c r="O12" s="2524"/>
      <c r="P12" s="2526" t="s">
        <v>445</v>
      </c>
      <c r="Q12" s="2527"/>
      <c r="R12" s="2528"/>
      <c r="S12" s="2532" t="s">
        <v>481</v>
      </c>
      <c r="T12" s="2533"/>
      <c r="U12" s="2533"/>
      <c r="V12" s="2574"/>
      <c r="W12" s="2538"/>
      <c r="X12" s="2605"/>
      <c r="Y12" s="2533" t="s">
        <v>209</v>
      </c>
      <c r="Z12" s="2605"/>
      <c r="AA12" s="2533" t="s">
        <v>210</v>
      </c>
      <c r="AB12" s="2605"/>
      <c r="AC12" s="2533" t="s">
        <v>211</v>
      </c>
      <c r="AD12" s="2618"/>
    </row>
    <row r="13" spans="1:30" s="312" customFormat="1" ht="15.95" customHeight="1">
      <c r="A13" s="317"/>
      <c r="B13" s="317"/>
      <c r="C13" s="331"/>
      <c r="D13" s="2613"/>
      <c r="E13" s="2614"/>
      <c r="F13" s="2614"/>
      <c r="G13" s="2614"/>
      <c r="H13" s="2614"/>
      <c r="I13" s="2614"/>
      <c r="J13" s="2614"/>
      <c r="K13" s="2614"/>
      <c r="L13" s="2614"/>
      <c r="M13" s="2614"/>
      <c r="N13" s="2615"/>
      <c r="O13" s="2601"/>
      <c r="P13" s="2602"/>
      <c r="Q13" s="2603"/>
      <c r="R13" s="2604"/>
      <c r="S13" s="2562"/>
      <c r="T13" s="2559"/>
      <c r="U13" s="2559"/>
      <c r="V13" s="2556"/>
      <c r="W13" s="2557"/>
      <c r="X13" s="2606"/>
      <c r="Y13" s="2559"/>
      <c r="Z13" s="2606"/>
      <c r="AA13" s="2559"/>
      <c r="AB13" s="2606"/>
      <c r="AC13" s="2559"/>
      <c r="AD13" s="2619"/>
    </row>
    <row r="14" spans="1:30" s="312" customFormat="1" ht="35.1" customHeight="1">
      <c r="A14" s="317"/>
      <c r="B14" s="317"/>
      <c r="C14" s="332"/>
      <c r="D14" s="2566" t="s">
        <v>446</v>
      </c>
      <c r="E14" s="2567"/>
      <c r="F14" s="2567"/>
      <c r="G14" s="2567"/>
      <c r="H14" s="2567"/>
      <c r="I14" s="2567"/>
      <c r="J14" s="2567"/>
      <c r="K14" s="2567"/>
      <c r="L14" s="2567"/>
      <c r="M14" s="2567"/>
      <c r="N14" s="2568"/>
      <c r="O14" s="2620"/>
      <c r="P14" s="2621"/>
      <c r="Q14" s="809"/>
      <c r="R14" s="578" t="s">
        <v>209</v>
      </c>
      <c r="S14" s="809"/>
      <c r="T14" s="578" t="s">
        <v>210</v>
      </c>
      <c r="U14" s="2622" t="s">
        <v>440</v>
      </c>
      <c r="V14" s="2622"/>
      <c r="W14" s="2623"/>
      <c r="X14" s="2624" t="s">
        <v>441</v>
      </c>
      <c r="Y14" s="2624"/>
      <c r="Z14" s="2625"/>
      <c r="AA14" s="2625"/>
      <c r="AB14" s="2625"/>
      <c r="AC14" s="2625"/>
      <c r="AD14" s="2626"/>
    </row>
    <row r="15" spans="1:30" s="312" customFormat="1" ht="35.1" customHeight="1">
      <c r="A15" s="317"/>
      <c r="B15" s="317"/>
      <c r="C15" s="805"/>
      <c r="D15" s="2552"/>
      <c r="E15" s="2569"/>
      <c r="F15" s="2569"/>
      <c r="G15" s="2569"/>
      <c r="H15" s="2569"/>
      <c r="I15" s="2569"/>
      <c r="J15" s="2569"/>
      <c r="K15" s="2569"/>
      <c r="L15" s="2569"/>
      <c r="M15" s="2569"/>
      <c r="N15" s="2570"/>
      <c r="O15" s="806"/>
      <c r="P15" s="2627" t="s">
        <v>445</v>
      </c>
      <c r="Q15" s="2622"/>
      <c r="R15" s="2623"/>
      <c r="S15" s="2624" t="s">
        <v>482</v>
      </c>
      <c r="T15" s="2624"/>
      <c r="U15" s="2624"/>
      <c r="V15" s="2574"/>
      <c r="W15" s="2538"/>
      <c r="X15" s="808"/>
      <c r="Y15" s="573" t="s">
        <v>209</v>
      </c>
      <c r="Z15" s="808"/>
      <c r="AA15" s="573" t="s">
        <v>210</v>
      </c>
      <c r="AB15" s="808"/>
      <c r="AC15" s="573" t="s">
        <v>211</v>
      </c>
      <c r="AD15" s="333"/>
    </row>
    <row r="16" spans="1:30" s="312" customFormat="1" ht="35.1" customHeight="1">
      <c r="A16" s="317"/>
      <c r="B16" s="317"/>
      <c r="C16" s="334"/>
      <c r="D16" s="335"/>
      <c r="E16" s="2628" t="s">
        <v>447</v>
      </c>
      <c r="F16" s="2629"/>
      <c r="G16" s="2629"/>
      <c r="H16" s="2629"/>
      <c r="I16" s="2629"/>
      <c r="J16" s="2629"/>
      <c r="K16" s="2629"/>
      <c r="L16" s="2629"/>
      <c r="M16" s="2629"/>
      <c r="N16" s="2630"/>
      <c r="O16" s="807"/>
      <c r="P16" s="808"/>
      <c r="Q16" s="578" t="s">
        <v>209</v>
      </c>
      <c r="R16" s="578"/>
      <c r="S16" s="578" t="s">
        <v>210</v>
      </c>
      <c r="T16" s="809"/>
      <c r="U16" s="578" t="s">
        <v>211</v>
      </c>
      <c r="V16" s="572" t="s">
        <v>937</v>
      </c>
      <c r="W16" s="807"/>
      <c r="X16" s="809"/>
      <c r="Y16" s="578" t="s">
        <v>209</v>
      </c>
      <c r="Z16" s="809"/>
      <c r="AA16" s="578" t="s">
        <v>210</v>
      </c>
      <c r="AB16" s="809"/>
      <c r="AC16" s="578" t="s">
        <v>211</v>
      </c>
      <c r="AD16" s="336"/>
    </row>
    <row r="17" spans="1:30" ht="15.95" customHeight="1">
      <c r="A17" s="326"/>
      <c r="B17" s="320"/>
      <c r="C17" s="332"/>
      <c r="D17" s="2552" t="s">
        <v>448</v>
      </c>
      <c r="E17" s="2569"/>
      <c r="F17" s="2569"/>
      <c r="G17" s="2569"/>
      <c r="H17" s="2569"/>
      <c r="I17" s="2569"/>
      <c r="J17" s="2569"/>
      <c r="K17" s="2569"/>
      <c r="L17" s="2569"/>
      <c r="M17" s="2569"/>
      <c r="N17" s="2570"/>
      <c r="O17" s="2574"/>
      <c r="P17" s="2538"/>
      <c r="Q17" s="2538"/>
      <c r="R17" s="2533" t="s">
        <v>209</v>
      </c>
      <c r="S17" s="2538"/>
      <c r="T17" s="2533" t="s">
        <v>210</v>
      </c>
      <c r="U17" s="2533" t="s">
        <v>440</v>
      </c>
      <c r="V17" s="2533"/>
      <c r="W17" s="2533"/>
      <c r="X17" s="2532" t="s">
        <v>441</v>
      </c>
      <c r="Y17" s="2534"/>
      <c r="Z17" s="2575"/>
      <c r="AA17" s="2575"/>
      <c r="AB17" s="2575"/>
      <c r="AC17" s="2575"/>
      <c r="AD17" s="2576"/>
    </row>
    <row r="18" spans="1:30" ht="15.95" customHeight="1">
      <c r="A18" s="326"/>
      <c r="B18" s="317"/>
      <c r="C18" s="2522"/>
      <c r="D18" s="2552"/>
      <c r="E18" s="2569"/>
      <c r="F18" s="2569"/>
      <c r="G18" s="2569"/>
      <c r="H18" s="2569"/>
      <c r="I18" s="2569"/>
      <c r="J18" s="2569"/>
      <c r="K18" s="2569"/>
      <c r="L18" s="2569"/>
      <c r="M18" s="2569"/>
      <c r="N18" s="2570"/>
      <c r="O18" s="2556"/>
      <c r="P18" s="2557"/>
      <c r="Q18" s="2557"/>
      <c r="R18" s="2559"/>
      <c r="S18" s="2557"/>
      <c r="T18" s="2559"/>
      <c r="U18" s="2559"/>
      <c r="V18" s="2559"/>
      <c r="W18" s="2559"/>
      <c r="X18" s="2562"/>
      <c r="Y18" s="2563"/>
      <c r="Z18" s="2520"/>
      <c r="AA18" s="2520"/>
      <c r="AB18" s="2520"/>
      <c r="AC18" s="2520"/>
      <c r="AD18" s="2521"/>
    </row>
    <row r="19" spans="1:30" ht="15.95" customHeight="1">
      <c r="A19" s="326"/>
      <c r="B19" s="317"/>
      <c r="C19" s="2523"/>
      <c r="D19" s="2552"/>
      <c r="E19" s="2569"/>
      <c r="F19" s="2569"/>
      <c r="G19" s="2569"/>
      <c r="H19" s="2569"/>
      <c r="I19" s="2569"/>
      <c r="J19" s="2569"/>
      <c r="K19" s="2569"/>
      <c r="L19" s="2569"/>
      <c r="M19" s="2569"/>
      <c r="N19" s="2570"/>
      <c r="O19" s="2524"/>
      <c r="P19" s="2526" t="s">
        <v>445</v>
      </c>
      <c r="Q19" s="2527"/>
      <c r="R19" s="2528"/>
      <c r="S19" s="2532" t="s">
        <v>482</v>
      </c>
      <c r="T19" s="2533"/>
      <c r="U19" s="2534"/>
      <c r="V19" s="2538"/>
      <c r="W19" s="2538"/>
      <c r="X19" s="2538"/>
      <c r="Y19" s="2533" t="s">
        <v>209</v>
      </c>
      <c r="Z19" s="2538"/>
      <c r="AA19" s="2533" t="s">
        <v>210</v>
      </c>
      <c r="AB19" s="2538"/>
      <c r="AC19" s="2533" t="s">
        <v>211</v>
      </c>
      <c r="AD19" s="2540"/>
    </row>
    <row r="20" spans="1:30" ht="15.95" customHeight="1" thickBot="1">
      <c r="A20" s="326"/>
      <c r="B20" s="318"/>
      <c r="C20" s="338"/>
      <c r="D20" s="2571"/>
      <c r="E20" s="2572"/>
      <c r="F20" s="2572"/>
      <c r="G20" s="2572"/>
      <c r="H20" s="2572"/>
      <c r="I20" s="2572"/>
      <c r="J20" s="2572"/>
      <c r="K20" s="2572"/>
      <c r="L20" s="2572"/>
      <c r="M20" s="2572"/>
      <c r="N20" s="2573"/>
      <c r="O20" s="2525"/>
      <c r="P20" s="2529"/>
      <c r="Q20" s="2530"/>
      <c r="R20" s="2531"/>
      <c r="S20" s="2535"/>
      <c r="T20" s="2536"/>
      <c r="U20" s="2537"/>
      <c r="V20" s="2539"/>
      <c r="W20" s="2539"/>
      <c r="X20" s="2539"/>
      <c r="Y20" s="2536"/>
      <c r="Z20" s="2539"/>
      <c r="AA20" s="2536"/>
      <c r="AB20" s="2539"/>
      <c r="AC20" s="2536"/>
      <c r="AD20" s="2541"/>
    </row>
    <row r="21" spans="1:30" ht="35.1" customHeight="1">
      <c r="A21" s="555"/>
      <c r="B21" s="2631" t="s">
        <v>449</v>
      </c>
      <c r="C21" s="2578"/>
      <c r="D21" s="2578"/>
      <c r="E21" s="2578"/>
      <c r="F21" s="810" t="s">
        <v>1429</v>
      </c>
      <c r="G21" s="2632" t="s">
        <v>450</v>
      </c>
      <c r="H21" s="2578"/>
      <c r="I21" s="2578"/>
      <c r="J21" s="2578"/>
      <c r="K21" s="2578"/>
      <c r="L21" s="2578"/>
      <c r="M21" s="2578"/>
      <c r="N21" s="811"/>
      <c r="O21" s="2633" t="s">
        <v>451</v>
      </c>
      <c r="P21" s="2633"/>
      <c r="Q21" s="2633"/>
      <c r="R21" s="2633"/>
      <c r="S21" s="2633"/>
      <c r="T21" s="2633"/>
      <c r="U21" s="2633"/>
      <c r="V21" s="2634" t="s">
        <v>237</v>
      </c>
      <c r="W21" s="2635"/>
      <c r="X21" s="2636"/>
      <c r="Y21" s="2637"/>
      <c r="Z21" s="2637"/>
      <c r="AA21" s="2637"/>
      <c r="AB21" s="2637"/>
      <c r="AC21" s="2637"/>
      <c r="AD21" s="2638"/>
    </row>
    <row r="22" spans="1:30" ht="35.1" customHeight="1">
      <c r="A22" s="326"/>
      <c r="B22" s="339" t="s">
        <v>444</v>
      </c>
      <c r="C22" s="340"/>
      <c r="D22" s="340"/>
      <c r="E22" s="340"/>
      <c r="F22" s="341"/>
      <c r="G22" s="341"/>
      <c r="H22" s="341"/>
      <c r="I22" s="341"/>
      <c r="J22" s="341"/>
      <c r="K22" s="341"/>
      <c r="L22" s="341"/>
      <c r="M22" s="341"/>
      <c r="N22" s="341"/>
      <c r="O22" s="341"/>
      <c r="P22" s="341"/>
      <c r="Q22" s="341"/>
      <c r="R22" s="341"/>
      <c r="S22" s="341"/>
      <c r="T22" s="341"/>
      <c r="U22" s="341"/>
      <c r="V22" s="341"/>
      <c r="W22" s="341"/>
      <c r="X22" s="341"/>
      <c r="Y22" s="341"/>
      <c r="Z22" s="341"/>
      <c r="AA22" s="341"/>
      <c r="AB22" s="341"/>
      <c r="AC22" s="341"/>
      <c r="AD22" s="342"/>
    </row>
    <row r="23" spans="1:30" s="312" customFormat="1" ht="15.95" customHeight="1">
      <c r="A23" s="317"/>
      <c r="B23" s="320"/>
      <c r="C23" s="332"/>
      <c r="D23" s="2566" t="s">
        <v>452</v>
      </c>
      <c r="E23" s="2567"/>
      <c r="F23" s="2567"/>
      <c r="G23" s="2567"/>
      <c r="H23" s="2567"/>
      <c r="I23" s="2567"/>
      <c r="J23" s="2567"/>
      <c r="K23" s="2567"/>
      <c r="L23" s="2567"/>
      <c r="M23" s="2567"/>
      <c r="N23" s="2568"/>
      <c r="O23" s="2574"/>
      <c r="P23" s="2538"/>
      <c r="Q23" s="2538"/>
      <c r="R23" s="2533" t="s">
        <v>209</v>
      </c>
      <c r="S23" s="2538"/>
      <c r="T23" s="2533" t="s">
        <v>210</v>
      </c>
      <c r="U23" s="2533" t="s">
        <v>440</v>
      </c>
      <c r="V23" s="2533"/>
      <c r="W23" s="2533"/>
      <c r="X23" s="2532" t="s">
        <v>441</v>
      </c>
      <c r="Y23" s="2534"/>
      <c r="Z23" s="2575"/>
      <c r="AA23" s="2575"/>
      <c r="AB23" s="2575"/>
      <c r="AC23" s="2575"/>
      <c r="AD23" s="2576"/>
    </row>
    <row r="24" spans="1:30" s="312" customFormat="1" ht="15.75" customHeight="1">
      <c r="A24" s="317"/>
      <c r="B24" s="317"/>
      <c r="C24" s="2522"/>
      <c r="D24" s="2552"/>
      <c r="E24" s="2569"/>
      <c r="F24" s="2569"/>
      <c r="G24" s="2569"/>
      <c r="H24" s="2569"/>
      <c r="I24" s="2569"/>
      <c r="J24" s="2569"/>
      <c r="K24" s="2569"/>
      <c r="L24" s="2569"/>
      <c r="M24" s="2569"/>
      <c r="N24" s="2570"/>
      <c r="O24" s="2556"/>
      <c r="P24" s="2557"/>
      <c r="Q24" s="2557"/>
      <c r="R24" s="2559"/>
      <c r="S24" s="2557"/>
      <c r="T24" s="2559"/>
      <c r="U24" s="2559"/>
      <c r="V24" s="2559"/>
      <c r="W24" s="2559"/>
      <c r="X24" s="2562"/>
      <c r="Y24" s="2563"/>
      <c r="Z24" s="2520"/>
      <c r="AA24" s="2520"/>
      <c r="AB24" s="2520"/>
      <c r="AC24" s="2520"/>
      <c r="AD24" s="2521"/>
    </row>
    <row r="25" spans="1:30" s="312" customFormat="1" ht="15.95" customHeight="1">
      <c r="A25" s="317"/>
      <c r="B25" s="317"/>
      <c r="C25" s="2523"/>
      <c r="D25" s="2552"/>
      <c r="E25" s="2569"/>
      <c r="F25" s="2569"/>
      <c r="G25" s="2569"/>
      <c r="H25" s="2569"/>
      <c r="I25" s="2569"/>
      <c r="J25" s="2569"/>
      <c r="K25" s="2569"/>
      <c r="L25" s="2569"/>
      <c r="M25" s="2569"/>
      <c r="N25" s="2570"/>
      <c r="O25" s="2524"/>
      <c r="P25" s="2526" t="s">
        <v>445</v>
      </c>
      <c r="Q25" s="2527"/>
      <c r="R25" s="2528"/>
      <c r="S25" s="2532" t="s">
        <v>482</v>
      </c>
      <c r="T25" s="2533"/>
      <c r="U25" s="2534"/>
      <c r="V25" s="2538"/>
      <c r="W25" s="2538"/>
      <c r="X25" s="2538"/>
      <c r="Y25" s="2533" t="s">
        <v>209</v>
      </c>
      <c r="Z25" s="2538"/>
      <c r="AA25" s="2533" t="s">
        <v>210</v>
      </c>
      <c r="AB25" s="2538"/>
      <c r="AC25" s="2533" t="s">
        <v>211</v>
      </c>
      <c r="AD25" s="2540"/>
    </row>
    <row r="26" spans="1:30" s="312" customFormat="1" ht="15.95" customHeight="1">
      <c r="A26" s="317"/>
      <c r="B26" s="317"/>
      <c r="C26" s="334"/>
      <c r="D26" s="2639"/>
      <c r="E26" s="2640"/>
      <c r="F26" s="2640"/>
      <c r="G26" s="2640"/>
      <c r="H26" s="2640"/>
      <c r="I26" s="2640"/>
      <c r="J26" s="2640"/>
      <c r="K26" s="2640"/>
      <c r="L26" s="2640"/>
      <c r="M26" s="2640"/>
      <c r="N26" s="2641"/>
      <c r="O26" s="2601"/>
      <c r="P26" s="2602"/>
      <c r="Q26" s="2603"/>
      <c r="R26" s="2604"/>
      <c r="S26" s="2562"/>
      <c r="T26" s="2559"/>
      <c r="U26" s="2563"/>
      <c r="V26" s="2557"/>
      <c r="W26" s="2557"/>
      <c r="X26" s="2557"/>
      <c r="Y26" s="2559"/>
      <c r="Z26" s="2557"/>
      <c r="AA26" s="2559"/>
      <c r="AB26" s="2557"/>
      <c r="AC26" s="2559"/>
      <c r="AD26" s="2642"/>
    </row>
    <row r="27" spans="1:30" s="312" customFormat="1" ht="35.1" customHeight="1">
      <c r="A27" s="317"/>
      <c r="B27" s="317"/>
      <c r="C27" s="332"/>
      <c r="D27" s="2566" t="s">
        <v>453</v>
      </c>
      <c r="E27" s="2567"/>
      <c r="F27" s="2567"/>
      <c r="G27" s="2567"/>
      <c r="H27" s="2567"/>
      <c r="I27" s="2567"/>
      <c r="J27" s="2567"/>
      <c r="K27" s="2567"/>
      <c r="L27" s="2567"/>
      <c r="M27" s="2567"/>
      <c r="N27" s="2568"/>
      <c r="O27" s="2620"/>
      <c r="P27" s="2621"/>
      <c r="Q27" s="809"/>
      <c r="R27" s="578" t="s">
        <v>209</v>
      </c>
      <c r="S27" s="809"/>
      <c r="T27" s="578" t="s">
        <v>210</v>
      </c>
      <c r="U27" s="2622" t="s">
        <v>440</v>
      </c>
      <c r="V27" s="2622"/>
      <c r="W27" s="2623"/>
      <c r="X27" s="2624" t="s">
        <v>441</v>
      </c>
      <c r="Y27" s="2624"/>
      <c r="Z27" s="2625"/>
      <c r="AA27" s="2625"/>
      <c r="AB27" s="2625"/>
      <c r="AC27" s="2625"/>
      <c r="AD27" s="2626"/>
    </row>
    <row r="28" spans="1:30" s="312" customFormat="1" ht="35.1" customHeight="1">
      <c r="A28" s="317"/>
      <c r="B28" s="317"/>
      <c r="C28" s="805"/>
      <c r="D28" s="2552"/>
      <c r="E28" s="2569"/>
      <c r="F28" s="2569"/>
      <c r="G28" s="2569"/>
      <c r="H28" s="2569"/>
      <c r="I28" s="2569"/>
      <c r="J28" s="2569"/>
      <c r="K28" s="2569"/>
      <c r="L28" s="2569"/>
      <c r="M28" s="2569"/>
      <c r="N28" s="2570"/>
      <c r="O28" s="806"/>
      <c r="P28" s="2627" t="s">
        <v>445</v>
      </c>
      <c r="Q28" s="2622"/>
      <c r="R28" s="2623"/>
      <c r="S28" s="2624" t="s">
        <v>482</v>
      </c>
      <c r="T28" s="2624"/>
      <c r="U28" s="2624"/>
      <c r="V28" s="2574"/>
      <c r="W28" s="2538"/>
      <c r="X28" s="808"/>
      <c r="Y28" s="573" t="s">
        <v>209</v>
      </c>
      <c r="Z28" s="808"/>
      <c r="AA28" s="573" t="s">
        <v>210</v>
      </c>
      <c r="AB28" s="808"/>
      <c r="AC28" s="573" t="s">
        <v>211</v>
      </c>
      <c r="AD28" s="333"/>
    </row>
    <row r="29" spans="1:30" s="312" customFormat="1" ht="35.1" customHeight="1">
      <c r="A29" s="317"/>
      <c r="B29" s="317"/>
      <c r="C29" s="334"/>
      <c r="D29" s="335"/>
      <c r="E29" s="2628" t="s">
        <v>447</v>
      </c>
      <c r="F29" s="2629"/>
      <c r="G29" s="2629"/>
      <c r="H29" s="2629"/>
      <c r="I29" s="2629"/>
      <c r="J29" s="2629"/>
      <c r="K29" s="2629"/>
      <c r="L29" s="2629"/>
      <c r="M29" s="2629"/>
      <c r="N29" s="2630"/>
      <c r="O29" s="807"/>
      <c r="P29" s="809"/>
      <c r="Q29" s="578" t="s">
        <v>209</v>
      </c>
      <c r="R29" s="809"/>
      <c r="S29" s="578" t="s">
        <v>210</v>
      </c>
      <c r="T29" s="809"/>
      <c r="U29" s="578" t="s">
        <v>211</v>
      </c>
      <c r="V29" s="572" t="s">
        <v>937</v>
      </c>
      <c r="W29" s="807"/>
      <c r="X29" s="809"/>
      <c r="Y29" s="578" t="s">
        <v>209</v>
      </c>
      <c r="Z29" s="809"/>
      <c r="AA29" s="578" t="s">
        <v>210</v>
      </c>
      <c r="AB29" s="809"/>
      <c r="AC29" s="578" t="s">
        <v>211</v>
      </c>
      <c r="AD29" s="336"/>
    </row>
    <row r="30" spans="1:30" s="312" customFormat="1" ht="15.95" customHeight="1">
      <c r="A30" s="317"/>
      <c r="B30" s="320"/>
      <c r="C30" s="332"/>
      <c r="D30" s="2566" t="s">
        <v>454</v>
      </c>
      <c r="E30" s="2567"/>
      <c r="F30" s="2567"/>
      <c r="G30" s="2567"/>
      <c r="H30" s="2567"/>
      <c r="I30" s="2567"/>
      <c r="J30" s="2567"/>
      <c r="K30" s="2567"/>
      <c r="L30" s="2567"/>
      <c r="M30" s="2567"/>
      <c r="N30" s="2568"/>
      <c r="O30" s="2574"/>
      <c r="P30" s="2538"/>
      <c r="Q30" s="2538"/>
      <c r="R30" s="2533" t="s">
        <v>209</v>
      </c>
      <c r="S30" s="2538"/>
      <c r="T30" s="2533" t="s">
        <v>210</v>
      </c>
      <c r="U30" s="2533" t="s">
        <v>440</v>
      </c>
      <c r="V30" s="2533"/>
      <c r="W30" s="2533"/>
      <c r="X30" s="2532" t="s">
        <v>441</v>
      </c>
      <c r="Y30" s="2534"/>
      <c r="Z30" s="2575"/>
      <c r="AA30" s="2575"/>
      <c r="AB30" s="2575"/>
      <c r="AC30" s="2575"/>
      <c r="AD30" s="2576"/>
    </row>
    <row r="31" spans="1:30" s="312" customFormat="1" ht="15.95" customHeight="1">
      <c r="A31" s="317"/>
      <c r="B31" s="317"/>
      <c r="C31" s="2522"/>
      <c r="D31" s="2552"/>
      <c r="E31" s="2569"/>
      <c r="F31" s="2569"/>
      <c r="G31" s="2569"/>
      <c r="H31" s="2569"/>
      <c r="I31" s="2569"/>
      <c r="J31" s="2569"/>
      <c r="K31" s="2569"/>
      <c r="L31" s="2569"/>
      <c r="M31" s="2569"/>
      <c r="N31" s="2570"/>
      <c r="O31" s="2556"/>
      <c r="P31" s="2557"/>
      <c r="Q31" s="2557"/>
      <c r="R31" s="2559"/>
      <c r="S31" s="2557"/>
      <c r="T31" s="2559"/>
      <c r="U31" s="2559"/>
      <c r="V31" s="2559"/>
      <c r="W31" s="2559"/>
      <c r="X31" s="2562"/>
      <c r="Y31" s="2563"/>
      <c r="Z31" s="2520"/>
      <c r="AA31" s="2520"/>
      <c r="AB31" s="2520"/>
      <c r="AC31" s="2520"/>
      <c r="AD31" s="2521"/>
    </row>
    <row r="32" spans="1:30" s="312" customFormat="1" ht="15.95" customHeight="1">
      <c r="A32" s="317"/>
      <c r="B32" s="317"/>
      <c r="C32" s="2523"/>
      <c r="D32" s="2552"/>
      <c r="E32" s="2569"/>
      <c r="F32" s="2569"/>
      <c r="G32" s="2569"/>
      <c r="H32" s="2569"/>
      <c r="I32" s="2569"/>
      <c r="J32" s="2569"/>
      <c r="K32" s="2569"/>
      <c r="L32" s="2569"/>
      <c r="M32" s="2569"/>
      <c r="N32" s="2570"/>
      <c r="O32" s="2645"/>
      <c r="P32" s="2526" t="s">
        <v>445</v>
      </c>
      <c r="Q32" s="2527"/>
      <c r="R32" s="2528"/>
      <c r="S32" s="2532" t="s">
        <v>482</v>
      </c>
      <c r="T32" s="2533"/>
      <c r="U32" s="2534"/>
      <c r="V32" s="2538"/>
      <c r="W32" s="2538"/>
      <c r="X32" s="2538"/>
      <c r="Y32" s="2533" t="s">
        <v>209</v>
      </c>
      <c r="Z32" s="2538"/>
      <c r="AA32" s="2533" t="s">
        <v>210</v>
      </c>
      <c r="AB32" s="2538"/>
      <c r="AC32" s="2533" t="s">
        <v>211</v>
      </c>
      <c r="AD32" s="2540"/>
    </row>
    <row r="33" spans="1:30" s="312" customFormat="1" ht="15.95" customHeight="1" thickBot="1">
      <c r="A33" s="317"/>
      <c r="B33" s="318"/>
      <c r="C33" s="338"/>
      <c r="D33" s="2571"/>
      <c r="E33" s="2572"/>
      <c r="F33" s="2572"/>
      <c r="G33" s="2572"/>
      <c r="H33" s="2572"/>
      <c r="I33" s="2572"/>
      <c r="J33" s="2572"/>
      <c r="K33" s="2572"/>
      <c r="L33" s="2572"/>
      <c r="M33" s="2572"/>
      <c r="N33" s="2573"/>
      <c r="O33" s="2525"/>
      <c r="P33" s="2529"/>
      <c r="Q33" s="2530"/>
      <c r="R33" s="2531"/>
      <c r="S33" s="2535"/>
      <c r="T33" s="2536"/>
      <c r="U33" s="2537"/>
      <c r="V33" s="2539"/>
      <c r="W33" s="2539"/>
      <c r="X33" s="2539"/>
      <c r="Y33" s="2536"/>
      <c r="Z33" s="2539"/>
      <c r="AA33" s="2536"/>
      <c r="AB33" s="2539"/>
      <c r="AC33" s="2536"/>
      <c r="AD33" s="2541"/>
    </row>
    <row r="34" spans="1:30" s="312" customFormat="1" ht="34.5" customHeight="1" thickBot="1">
      <c r="A34" s="2643" t="s">
        <v>938</v>
      </c>
      <c r="B34" s="2644"/>
      <c r="C34" s="2644"/>
      <c r="D34" s="2644"/>
      <c r="E34" s="2644"/>
      <c r="F34" s="2644"/>
      <c r="G34" s="2644"/>
      <c r="H34" s="2644"/>
      <c r="I34" s="2644"/>
      <c r="J34" s="2644"/>
      <c r="K34" s="2644"/>
      <c r="L34" s="2644"/>
      <c r="M34" s="2644"/>
      <c r="N34" s="2644"/>
      <c r="O34" s="2644"/>
      <c r="P34" s="2644"/>
      <c r="Q34" s="2644"/>
      <c r="R34" s="579"/>
      <c r="S34" s="579"/>
      <c r="T34" s="579"/>
      <c r="U34" s="579"/>
      <c r="V34" s="579"/>
      <c r="W34" s="579"/>
      <c r="X34" s="579"/>
      <c r="Y34" s="579"/>
      <c r="Z34" s="579"/>
      <c r="AA34" s="579"/>
      <c r="AB34" s="579"/>
      <c r="AC34" s="579"/>
      <c r="AD34" s="493"/>
    </row>
    <row r="35" spans="1:30" s="312" customFormat="1" ht="15.75" customHeight="1">
      <c r="A35" s="317"/>
      <c r="B35" s="2542" t="s">
        <v>444</v>
      </c>
      <c r="C35" s="2543"/>
      <c r="D35" s="2543"/>
      <c r="E35" s="2544"/>
      <c r="F35" s="346"/>
      <c r="G35" s="2551" t="s">
        <v>728</v>
      </c>
      <c r="H35" s="2543"/>
      <c r="I35" s="2543"/>
      <c r="J35" s="2543"/>
      <c r="K35" s="2543"/>
      <c r="L35" s="2543"/>
      <c r="M35" s="2543"/>
      <c r="N35" s="2544"/>
      <c r="O35" s="2554" t="s">
        <v>1430</v>
      </c>
      <c r="P35" s="2555"/>
      <c r="Q35" s="2555">
        <v>4</v>
      </c>
      <c r="R35" s="2558" t="s">
        <v>209</v>
      </c>
      <c r="S35" s="2555">
        <v>9</v>
      </c>
      <c r="T35" s="2558" t="s">
        <v>210</v>
      </c>
      <c r="U35" s="2558" t="s">
        <v>440</v>
      </c>
      <c r="V35" s="2558"/>
      <c r="W35" s="2558"/>
      <c r="X35" s="2560" t="s">
        <v>441</v>
      </c>
      <c r="Y35" s="2561"/>
      <c r="Z35" s="2518" t="s">
        <v>1432</v>
      </c>
      <c r="AA35" s="2518"/>
      <c r="AB35" s="2518"/>
      <c r="AC35" s="2518"/>
      <c r="AD35" s="2519"/>
    </row>
    <row r="36" spans="1:30" s="312" customFormat="1" ht="15.75" customHeight="1">
      <c r="A36" s="317"/>
      <c r="B36" s="2545"/>
      <c r="C36" s="2546"/>
      <c r="D36" s="2546"/>
      <c r="E36" s="2547"/>
      <c r="F36" s="2522" t="s">
        <v>1429</v>
      </c>
      <c r="G36" s="2552"/>
      <c r="H36" s="2546"/>
      <c r="I36" s="2546"/>
      <c r="J36" s="2546"/>
      <c r="K36" s="2546"/>
      <c r="L36" s="2546"/>
      <c r="M36" s="2546"/>
      <c r="N36" s="2547"/>
      <c r="O36" s="2556"/>
      <c r="P36" s="2557"/>
      <c r="Q36" s="2557"/>
      <c r="R36" s="2559"/>
      <c r="S36" s="2557"/>
      <c r="T36" s="2559"/>
      <c r="U36" s="2559"/>
      <c r="V36" s="2559"/>
      <c r="W36" s="2559"/>
      <c r="X36" s="2562"/>
      <c r="Y36" s="2563"/>
      <c r="Z36" s="2520"/>
      <c r="AA36" s="2520"/>
      <c r="AB36" s="2520"/>
      <c r="AC36" s="2520"/>
      <c r="AD36" s="2521"/>
    </row>
    <row r="37" spans="1:30" s="312" customFormat="1" ht="15.75" customHeight="1">
      <c r="A37" s="317"/>
      <c r="B37" s="2545"/>
      <c r="C37" s="2546"/>
      <c r="D37" s="2546"/>
      <c r="E37" s="2547"/>
      <c r="F37" s="2523"/>
      <c r="G37" s="2552"/>
      <c r="H37" s="2546"/>
      <c r="I37" s="2546"/>
      <c r="J37" s="2546"/>
      <c r="K37" s="2546"/>
      <c r="L37" s="2546"/>
      <c r="M37" s="2546"/>
      <c r="N37" s="2547"/>
      <c r="O37" s="2524" t="s">
        <v>1429</v>
      </c>
      <c r="P37" s="2526" t="s">
        <v>445</v>
      </c>
      <c r="Q37" s="2527"/>
      <c r="R37" s="2528"/>
      <c r="S37" s="2532" t="s">
        <v>482</v>
      </c>
      <c r="T37" s="2533"/>
      <c r="U37" s="2534"/>
      <c r="V37" s="2538" t="s">
        <v>1430</v>
      </c>
      <c r="W37" s="2538"/>
      <c r="X37" s="2538">
        <v>4</v>
      </c>
      <c r="Y37" s="2533" t="s">
        <v>209</v>
      </c>
      <c r="Z37" s="2538">
        <v>8</v>
      </c>
      <c r="AA37" s="2533" t="s">
        <v>210</v>
      </c>
      <c r="AB37" s="2538">
        <v>12</v>
      </c>
      <c r="AC37" s="2533" t="s">
        <v>211</v>
      </c>
      <c r="AD37" s="2540"/>
    </row>
    <row r="38" spans="1:30" s="312" customFormat="1" ht="15.75" customHeight="1">
      <c r="A38" s="479"/>
      <c r="B38" s="2545"/>
      <c r="C38" s="2546"/>
      <c r="D38" s="2546"/>
      <c r="E38" s="2547"/>
      <c r="F38" s="391"/>
      <c r="G38" s="2652"/>
      <c r="H38" s="2546"/>
      <c r="I38" s="2546"/>
      <c r="J38" s="2546"/>
      <c r="K38" s="2546"/>
      <c r="L38" s="2546"/>
      <c r="M38" s="2546"/>
      <c r="N38" s="2547"/>
      <c r="O38" s="2645"/>
      <c r="P38" s="2646"/>
      <c r="Q38" s="2647"/>
      <c r="R38" s="2648"/>
      <c r="S38" s="2649"/>
      <c r="T38" s="2564"/>
      <c r="U38" s="2650"/>
      <c r="V38" s="2651"/>
      <c r="W38" s="2651"/>
      <c r="X38" s="2651"/>
      <c r="Y38" s="2564"/>
      <c r="Z38" s="2651"/>
      <c r="AA38" s="2564"/>
      <c r="AB38" s="2651"/>
      <c r="AC38" s="2564"/>
      <c r="AD38" s="2565"/>
    </row>
    <row r="39" spans="1:30" s="312" customFormat="1" ht="15.75" customHeight="1">
      <c r="A39" s="479"/>
      <c r="B39" s="2545"/>
      <c r="C39" s="2546"/>
      <c r="D39" s="2546"/>
      <c r="E39" s="2547"/>
      <c r="F39" s="332"/>
      <c r="G39" s="2566" t="s">
        <v>729</v>
      </c>
      <c r="H39" s="2653"/>
      <c r="I39" s="2653"/>
      <c r="J39" s="2653"/>
      <c r="K39" s="2653"/>
      <c r="L39" s="2653"/>
      <c r="M39" s="2653"/>
      <c r="N39" s="2654"/>
      <c r="O39" s="2574" t="s">
        <v>1430</v>
      </c>
      <c r="P39" s="2538"/>
      <c r="Q39" s="2538">
        <v>4</v>
      </c>
      <c r="R39" s="2533" t="s">
        <v>209</v>
      </c>
      <c r="S39" s="2538">
        <v>5</v>
      </c>
      <c r="T39" s="2533" t="s">
        <v>210</v>
      </c>
      <c r="U39" s="2533" t="s">
        <v>440</v>
      </c>
      <c r="V39" s="2533"/>
      <c r="W39" s="2533"/>
      <c r="X39" s="2532" t="s">
        <v>441</v>
      </c>
      <c r="Y39" s="2534"/>
      <c r="Z39" s="2655" t="s">
        <v>1431</v>
      </c>
      <c r="AA39" s="2655"/>
      <c r="AB39" s="2655"/>
      <c r="AC39" s="2655"/>
      <c r="AD39" s="2656"/>
    </row>
    <row r="40" spans="1:30" s="312" customFormat="1" ht="15.75" customHeight="1">
      <c r="A40" s="479"/>
      <c r="B40" s="2545"/>
      <c r="C40" s="2546"/>
      <c r="D40" s="2546"/>
      <c r="E40" s="2547"/>
      <c r="F40" s="2522" t="s">
        <v>1429</v>
      </c>
      <c r="G40" s="2552"/>
      <c r="H40" s="2546"/>
      <c r="I40" s="2546"/>
      <c r="J40" s="2546"/>
      <c r="K40" s="2546"/>
      <c r="L40" s="2546"/>
      <c r="M40" s="2546"/>
      <c r="N40" s="2547"/>
      <c r="O40" s="2556"/>
      <c r="P40" s="2557"/>
      <c r="Q40" s="2557"/>
      <c r="R40" s="2559"/>
      <c r="S40" s="2557"/>
      <c r="T40" s="2559"/>
      <c r="U40" s="2559"/>
      <c r="V40" s="2559"/>
      <c r="W40" s="2559"/>
      <c r="X40" s="2562"/>
      <c r="Y40" s="2563"/>
      <c r="Z40" s="2657"/>
      <c r="AA40" s="2657"/>
      <c r="AB40" s="2657"/>
      <c r="AC40" s="2657"/>
      <c r="AD40" s="2658"/>
    </row>
    <row r="41" spans="1:30" s="312" customFormat="1" ht="15.75" customHeight="1">
      <c r="A41" s="317"/>
      <c r="B41" s="2545"/>
      <c r="C41" s="2546"/>
      <c r="D41" s="2546"/>
      <c r="E41" s="2547"/>
      <c r="F41" s="2523"/>
      <c r="G41" s="2552"/>
      <c r="H41" s="2546"/>
      <c r="I41" s="2546"/>
      <c r="J41" s="2546"/>
      <c r="K41" s="2546"/>
      <c r="L41" s="2546"/>
      <c r="M41" s="2546"/>
      <c r="N41" s="2547"/>
      <c r="O41" s="2524"/>
      <c r="P41" s="2526" t="s">
        <v>445</v>
      </c>
      <c r="Q41" s="2527"/>
      <c r="R41" s="2528"/>
      <c r="S41" s="2532" t="s">
        <v>482</v>
      </c>
      <c r="T41" s="2533"/>
      <c r="U41" s="2534"/>
      <c r="V41" s="2538"/>
      <c r="W41" s="2538"/>
      <c r="X41" s="2538"/>
      <c r="Y41" s="2533" t="s">
        <v>209</v>
      </c>
      <c r="Z41" s="2538"/>
      <c r="AA41" s="2533" t="s">
        <v>210</v>
      </c>
      <c r="AB41" s="2538"/>
      <c r="AC41" s="2533" t="s">
        <v>211</v>
      </c>
      <c r="AD41" s="2540"/>
    </row>
    <row r="42" spans="1:30" s="312" customFormat="1" ht="15.75" customHeight="1" thickBot="1">
      <c r="A42" s="318"/>
      <c r="B42" s="2548"/>
      <c r="C42" s="2549"/>
      <c r="D42" s="2549"/>
      <c r="E42" s="2550"/>
      <c r="F42" s="338"/>
      <c r="G42" s="2553"/>
      <c r="H42" s="2549"/>
      <c r="I42" s="2549"/>
      <c r="J42" s="2549"/>
      <c r="K42" s="2549"/>
      <c r="L42" s="2549"/>
      <c r="M42" s="2549"/>
      <c r="N42" s="2550"/>
      <c r="O42" s="2525"/>
      <c r="P42" s="2529"/>
      <c r="Q42" s="2530"/>
      <c r="R42" s="2531"/>
      <c r="S42" s="2535"/>
      <c r="T42" s="2536"/>
      <c r="U42" s="2537"/>
      <c r="V42" s="2539"/>
      <c r="W42" s="2539"/>
      <c r="X42" s="2539"/>
      <c r="Y42" s="2536"/>
      <c r="Z42" s="2539"/>
      <c r="AA42" s="2536"/>
      <c r="AB42" s="2539"/>
      <c r="AC42" s="2536"/>
      <c r="AD42" s="2541"/>
    </row>
    <row r="43" spans="1:30" ht="35.1" customHeight="1" thickBot="1">
      <c r="A43" s="585" t="s">
        <v>939</v>
      </c>
      <c r="B43" s="321"/>
      <c r="C43" s="315"/>
      <c r="D43" s="315"/>
      <c r="E43" s="315"/>
      <c r="F43" s="315"/>
      <c r="G43" s="315"/>
      <c r="H43" s="315"/>
      <c r="I43" s="315"/>
      <c r="J43" s="315"/>
      <c r="K43" s="315"/>
      <c r="L43" s="315"/>
      <c r="M43" s="315"/>
      <c r="N43" s="315"/>
      <c r="O43" s="315"/>
      <c r="P43" s="315"/>
      <c r="Q43" s="315"/>
      <c r="R43" s="315"/>
      <c r="S43" s="315"/>
      <c r="T43" s="315"/>
      <c r="U43" s="315"/>
      <c r="V43" s="315"/>
      <c r="W43" s="315"/>
      <c r="X43" s="315"/>
      <c r="Y43" s="315"/>
      <c r="Z43" s="315"/>
      <c r="AA43" s="315"/>
      <c r="AB43" s="315"/>
      <c r="AC43" s="315"/>
      <c r="AD43" s="316"/>
    </row>
    <row r="44" spans="1:30" ht="15.95" customHeight="1">
      <c r="A44" s="317"/>
      <c r="B44" s="2667" t="s">
        <v>940</v>
      </c>
      <c r="C44" s="2668"/>
      <c r="D44" s="2668"/>
      <c r="E44" s="2669"/>
      <c r="F44" s="2675"/>
      <c r="G44" s="2551" t="s">
        <v>486</v>
      </c>
      <c r="H44" s="2676"/>
      <c r="I44" s="2676"/>
      <c r="J44" s="2676"/>
      <c r="K44" s="2676"/>
      <c r="L44" s="2676"/>
      <c r="M44" s="2676"/>
      <c r="N44" s="2676"/>
      <c r="O44" s="2554"/>
      <c r="P44" s="2555"/>
      <c r="Q44" s="2555"/>
      <c r="R44" s="2558" t="s">
        <v>209</v>
      </c>
      <c r="S44" s="2555"/>
      <c r="T44" s="2558" t="s">
        <v>210</v>
      </c>
      <c r="U44" s="2558" t="s">
        <v>440</v>
      </c>
      <c r="V44" s="2558"/>
      <c r="W44" s="2558"/>
      <c r="X44" s="2560" t="s">
        <v>441</v>
      </c>
      <c r="Y44" s="2561"/>
      <c r="Z44" s="2659"/>
      <c r="AA44" s="2518"/>
      <c r="AB44" s="2518"/>
      <c r="AC44" s="2518"/>
      <c r="AD44" s="2519"/>
    </row>
    <row r="45" spans="1:30" ht="15.95" customHeight="1">
      <c r="A45" s="317"/>
      <c r="B45" s="2670"/>
      <c r="C45" s="1051"/>
      <c r="D45" s="1051"/>
      <c r="E45" s="2671"/>
      <c r="F45" s="2523"/>
      <c r="G45" s="2639"/>
      <c r="H45" s="2640"/>
      <c r="I45" s="2640"/>
      <c r="J45" s="2640"/>
      <c r="K45" s="2640"/>
      <c r="L45" s="2640"/>
      <c r="M45" s="2640"/>
      <c r="N45" s="2640"/>
      <c r="O45" s="2556"/>
      <c r="P45" s="2557"/>
      <c r="Q45" s="2557"/>
      <c r="R45" s="2559"/>
      <c r="S45" s="2557"/>
      <c r="T45" s="2559"/>
      <c r="U45" s="2559"/>
      <c r="V45" s="2559"/>
      <c r="W45" s="2559"/>
      <c r="X45" s="2562"/>
      <c r="Y45" s="2563"/>
      <c r="Z45" s="2660"/>
      <c r="AA45" s="2520"/>
      <c r="AB45" s="2520"/>
      <c r="AC45" s="2520"/>
      <c r="AD45" s="2521"/>
    </row>
    <row r="46" spans="1:30" ht="15.95" customHeight="1">
      <c r="A46" s="317"/>
      <c r="B46" s="2670"/>
      <c r="C46" s="1051"/>
      <c r="D46" s="1051"/>
      <c r="E46" s="2671"/>
      <c r="F46" s="391"/>
      <c r="G46" s="2532" t="s">
        <v>455</v>
      </c>
      <c r="H46" s="2533"/>
      <c r="I46" s="2534"/>
      <c r="J46" s="2616"/>
      <c r="K46" s="2605"/>
      <c r="L46" s="2605"/>
      <c r="M46" s="2605"/>
      <c r="N46" s="2605"/>
      <c r="O46" s="2605"/>
      <c r="P46" s="2605"/>
      <c r="Q46" s="2661"/>
      <c r="R46" s="2532" t="s">
        <v>456</v>
      </c>
      <c r="S46" s="2533"/>
      <c r="T46" s="2534"/>
      <c r="U46" s="2605"/>
      <c r="V46" s="2605"/>
      <c r="W46" s="2605"/>
      <c r="X46" s="2605"/>
      <c r="Y46" s="2605"/>
      <c r="Z46" s="2605"/>
      <c r="AA46" s="2605"/>
      <c r="AB46" s="2605"/>
      <c r="AC46" s="2605"/>
      <c r="AD46" s="2665"/>
    </row>
    <row r="47" spans="1:30" ht="15.95" customHeight="1">
      <c r="A47" s="317"/>
      <c r="B47" s="2670"/>
      <c r="C47" s="1051"/>
      <c r="D47" s="1051"/>
      <c r="E47" s="2671"/>
      <c r="G47" s="2649"/>
      <c r="H47" s="2564"/>
      <c r="I47" s="2650"/>
      <c r="J47" s="2662"/>
      <c r="K47" s="2663"/>
      <c r="L47" s="2663"/>
      <c r="M47" s="2663"/>
      <c r="N47" s="2663"/>
      <c r="O47" s="2663"/>
      <c r="P47" s="2663"/>
      <c r="Q47" s="2664"/>
      <c r="R47" s="2649"/>
      <c r="S47" s="2564"/>
      <c r="T47" s="2650"/>
      <c r="U47" s="2663"/>
      <c r="V47" s="2663"/>
      <c r="W47" s="2663"/>
      <c r="X47" s="2663"/>
      <c r="Y47" s="2663"/>
      <c r="Z47" s="2663"/>
      <c r="AA47" s="2663"/>
      <c r="AB47" s="2663"/>
      <c r="AC47" s="2663"/>
      <c r="AD47" s="2666"/>
    </row>
    <row r="48" spans="1:30" ht="15.95" customHeight="1">
      <c r="A48" s="317"/>
      <c r="B48" s="2670"/>
      <c r="C48" s="1051"/>
      <c r="D48" s="1051"/>
      <c r="E48" s="2671"/>
      <c r="F48" s="2522" t="s">
        <v>1429</v>
      </c>
      <c r="G48" s="2566" t="s">
        <v>505</v>
      </c>
      <c r="H48" s="2567"/>
      <c r="I48" s="2567"/>
      <c r="J48" s="2567"/>
      <c r="K48" s="2567"/>
      <c r="L48" s="2567"/>
      <c r="M48" s="2567"/>
      <c r="N48" s="2567"/>
      <c r="O48" s="2574" t="s">
        <v>1430</v>
      </c>
      <c r="P48" s="2538"/>
      <c r="Q48" s="2538">
        <v>4</v>
      </c>
      <c r="R48" s="2533" t="s">
        <v>209</v>
      </c>
      <c r="S48" s="2538">
        <v>3</v>
      </c>
      <c r="T48" s="2533" t="s">
        <v>210</v>
      </c>
      <c r="U48" s="2533" t="s">
        <v>440</v>
      </c>
      <c r="V48" s="2533"/>
      <c r="W48" s="2533"/>
      <c r="X48" s="2532" t="s">
        <v>441</v>
      </c>
      <c r="Y48" s="2534"/>
      <c r="Z48" s="2655"/>
      <c r="AA48" s="2655"/>
      <c r="AB48" s="2655"/>
      <c r="AC48" s="2655"/>
      <c r="AD48" s="2656"/>
    </row>
    <row r="49" spans="1:30" ht="15.95" customHeight="1">
      <c r="A49" s="317"/>
      <c r="B49" s="2670"/>
      <c r="C49" s="1051"/>
      <c r="D49" s="1051"/>
      <c r="E49" s="2671"/>
      <c r="F49" s="2523"/>
      <c r="G49" s="2639"/>
      <c r="H49" s="2640"/>
      <c r="I49" s="2640"/>
      <c r="J49" s="2640"/>
      <c r="K49" s="2640"/>
      <c r="L49" s="2640"/>
      <c r="M49" s="2640"/>
      <c r="N49" s="2640"/>
      <c r="O49" s="2556"/>
      <c r="P49" s="2557"/>
      <c r="Q49" s="2557"/>
      <c r="R49" s="2559"/>
      <c r="S49" s="2557"/>
      <c r="T49" s="2559"/>
      <c r="U49" s="2559"/>
      <c r="V49" s="2559"/>
      <c r="W49" s="2559"/>
      <c r="X49" s="2562"/>
      <c r="Y49" s="2563"/>
      <c r="Z49" s="2657"/>
      <c r="AA49" s="2657"/>
      <c r="AB49" s="2657"/>
      <c r="AC49" s="2657"/>
      <c r="AD49" s="2658"/>
    </row>
    <row r="50" spans="1:30" ht="35.1" customHeight="1" thickBot="1">
      <c r="A50" s="318"/>
      <c r="B50" s="2672"/>
      <c r="C50" s="2673"/>
      <c r="D50" s="2673"/>
      <c r="E50" s="2674"/>
      <c r="F50" s="338"/>
      <c r="G50" s="319"/>
      <c r="H50" s="362"/>
      <c r="I50" s="2677" t="s">
        <v>457</v>
      </c>
      <c r="J50" s="2678"/>
      <c r="K50" s="2679" t="s">
        <v>1430</v>
      </c>
      <c r="L50" s="2680"/>
      <c r="M50" s="2680"/>
      <c r="N50" s="812">
        <v>4</v>
      </c>
      <c r="O50" s="580" t="s">
        <v>209</v>
      </c>
      <c r="P50" s="812">
        <v>12</v>
      </c>
      <c r="Q50" s="580" t="s">
        <v>210</v>
      </c>
      <c r="R50" s="812">
        <v>4</v>
      </c>
      <c r="S50" s="580" t="s">
        <v>211</v>
      </c>
      <c r="T50" s="580" t="s">
        <v>937</v>
      </c>
      <c r="U50" s="2681" t="s">
        <v>1430</v>
      </c>
      <c r="V50" s="2681"/>
      <c r="W50" s="812">
        <v>5</v>
      </c>
      <c r="X50" s="580" t="s">
        <v>209</v>
      </c>
      <c r="Y50" s="812">
        <v>12</v>
      </c>
      <c r="Z50" s="580" t="s">
        <v>210</v>
      </c>
      <c r="AA50" s="812">
        <v>3</v>
      </c>
      <c r="AB50" s="580" t="s">
        <v>211</v>
      </c>
      <c r="AC50" s="363"/>
      <c r="AD50" s="364"/>
    </row>
    <row r="51" spans="1:30" s="312" customFormat="1" ht="35.1" customHeight="1" thickBot="1">
      <c r="A51" s="344" t="s">
        <v>941</v>
      </c>
      <c r="B51" s="577"/>
      <c r="C51" s="217"/>
      <c r="D51" s="217"/>
      <c r="E51" s="217"/>
      <c r="F51" s="571"/>
      <c r="G51" s="581"/>
      <c r="H51" s="581"/>
      <c r="I51" s="581"/>
      <c r="J51" s="581"/>
      <c r="K51" s="581"/>
      <c r="L51" s="582"/>
      <c r="M51" s="582"/>
      <c r="N51" s="582"/>
      <c r="O51" s="571"/>
      <c r="P51" s="582"/>
      <c r="Q51" s="582"/>
      <c r="R51" s="582"/>
      <c r="S51" s="582"/>
      <c r="T51" s="582"/>
      <c r="U51" s="582"/>
      <c r="V51" s="582"/>
      <c r="W51" s="582"/>
      <c r="X51" s="582"/>
      <c r="Y51" s="582"/>
      <c r="Z51" s="582"/>
      <c r="AA51" s="582"/>
      <c r="AB51" s="48"/>
      <c r="AC51" s="582"/>
      <c r="AD51" s="345"/>
    </row>
    <row r="52" spans="1:30" s="312" customFormat="1" ht="15.95" customHeight="1">
      <c r="A52" s="317"/>
      <c r="B52" s="2542" t="s">
        <v>444</v>
      </c>
      <c r="C52" s="2543"/>
      <c r="D52" s="2543"/>
      <c r="E52" s="2544"/>
      <c r="F52" s="346"/>
      <c r="G52" s="2551" t="s">
        <v>458</v>
      </c>
      <c r="H52" s="2543"/>
      <c r="I52" s="2543"/>
      <c r="J52" s="2543"/>
      <c r="K52" s="2543"/>
      <c r="L52" s="2543"/>
      <c r="M52" s="2543"/>
      <c r="N52" s="2544"/>
      <c r="O52" s="2554"/>
      <c r="P52" s="2555"/>
      <c r="Q52" s="2555"/>
      <c r="R52" s="2558" t="s">
        <v>209</v>
      </c>
      <c r="S52" s="2555"/>
      <c r="T52" s="2558" t="s">
        <v>210</v>
      </c>
      <c r="U52" s="2558" t="s">
        <v>440</v>
      </c>
      <c r="V52" s="2558"/>
      <c r="W52" s="2558"/>
      <c r="X52" s="2560" t="s">
        <v>441</v>
      </c>
      <c r="Y52" s="2561"/>
      <c r="Z52" s="2518"/>
      <c r="AA52" s="2518"/>
      <c r="AB52" s="2518"/>
      <c r="AC52" s="2518"/>
      <c r="AD52" s="2519"/>
    </row>
    <row r="53" spans="1:30" s="312" customFormat="1" ht="15.95" customHeight="1">
      <c r="A53" s="317"/>
      <c r="B53" s="2545"/>
      <c r="C53" s="2546"/>
      <c r="D53" s="2546"/>
      <c r="E53" s="2547"/>
      <c r="F53" s="2522" t="s">
        <v>1429</v>
      </c>
      <c r="G53" s="2552"/>
      <c r="H53" s="2546"/>
      <c r="I53" s="2546"/>
      <c r="J53" s="2546"/>
      <c r="K53" s="2546"/>
      <c r="L53" s="2546"/>
      <c r="M53" s="2546"/>
      <c r="N53" s="2547"/>
      <c r="O53" s="2556"/>
      <c r="P53" s="2557"/>
      <c r="Q53" s="2557"/>
      <c r="R53" s="2559"/>
      <c r="S53" s="2557"/>
      <c r="T53" s="2559"/>
      <c r="U53" s="2559"/>
      <c r="V53" s="2559"/>
      <c r="W53" s="2559"/>
      <c r="X53" s="2562"/>
      <c r="Y53" s="2563"/>
      <c r="Z53" s="2520"/>
      <c r="AA53" s="2520"/>
      <c r="AB53" s="2520"/>
      <c r="AC53" s="2520"/>
      <c r="AD53" s="2521"/>
    </row>
    <row r="54" spans="1:30" s="312" customFormat="1" ht="15.95" customHeight="1">
      <c r="A54" s="317"/>
      <c r="B54" s="2545"/>
      <c r="C54" s="2546"/>
      <c r="D54" s="2546"/>
      <c r="E54" s="2547"/>
      <c r="F54" s="2523"/>
      <c r="G54" s="2552"/>
      <c r="H54" s="2546"/>
      <c r="I54" s="2546"/>
      <c r="J54" s="2546"/>
      <c r="K54" s="2546"/>
      <c r="L54" s="2546"/>
      <c r="M54" s="2546"/>
      <c r="N54" s="2547"/>
      <c r="O54" s="2524"/>
      <c r="P54" s="2526" t="s">
        <v>445</v>
      </c>
      <c r="Q54" s="2527"/>
      <c r="R54" s="2528"/>
      <c r="S54" s="2532" t="s">
        <v>482</v>
      </c>
      <c r="T54" s="2533"/>
      <c r="U54" s="2534"/>
      <c r="V54" s="2538"/>
      <c r="W54" s="2538"/>
      <c r="X54" s="2538"/>
      <c r="Y54" s="2533" t="s">
        <v>209</v>
      </c>
      <c r="Z54" s="2538"/>
      <c r="AA54" s="2533" t="s">
        <v>210</v>
      </c>
      <c r="AB54" s="2538"/>
      <c r="AC54" s="2533" t="s">
        <v>211</v>
      </c>
      <c r="AD54" s="2540"/>
    </row>
    <row r="55" spans="1:30" s="312" customFormat="1" ht="15.95" customHeight="1" thickBot="1">
      <c r="A55" s="318"/>
      <c r="B55" s="2548"/>
      <c r="C55" s="2549"/>
      <c r="D55" s="2549"/>
      <c r="E55" s="2550"/>
      <c r="F55" s="338"/>
      <c r="G55" s="2553"/>
      <c r="H55" s="2549"/>
      <c r="I55" s="2549"/>
      <c r="J55" s="2549"/>
      <c r="K55" s="2549"/>
      <c r="L55" s="2549"/>
      <c r="M55" s="2549"/>
      <c r="N55" s="2550"/>
      <c r="O55" s="2525"/>
      <c r="P55" s="2529"/>
      <c r="Q55" s="2530"/>
      <c r="R55" s="2531"/>
      <c r="S55" s="2535"/>
      <c r="T55" s="2536"/>
      <c r="U55" s="2537"/>
      <c r="V55" s="2539"/>
      <c r="W55" s="2539"/>
      <c r="X55" s="2539"/>
      <c r="Y55" s="2536"/>
      <c r="Z55" s="2539"/>
      <c r="AA55" s="2536"/>
      <c r="AB55" s="2539"/>
      <c r="AC55" s="2536"/>
      <c r="AD55" s="2541"/>
    </row>
    <row r="56" spans="1:30" s="312" customFormat="1" ht="35.1" customHeight="1" thickBot="1">
      <c r="A56" s="585" t="s">
        <v>942</v>
      </c>
      <c r="B56" s="576"/>
      <c r="C56" s="545"/>
      <c r="D56" s="545"/>
      <c r="E56" s="545"/>
      <c r="F56" s="322"/>
      <c r="G56" s="489"/>
      <c r="H56" s="489"/>
      <c r="I56" s="489"/>
      <c r="J56" s="489"/>
      <c r="K56" s="489"/>
      <c r="L56" s="574"/>
      <c r="M56" s="574"/>
      <c r="N56" s="574"/>
      <c r="O56" s="322"/>
      <c r="P56" s="574"/>
      <c r="Q56" s="574"/>
      <c r="R56" s="574"/>
      <c r="S56" s="582"/>
      <c r="T56" s="582"/>
      <c r="U56" s="582"/>
      <c r="V56" s="574"/>
      <c r="W56" s="574"/>
      <c r="X56" s="574"/>
      <c r="Y56" s="574"/>
      <c r="Z56" s="574"/>
      <c r="AA56" s="574"/>
      <c r="AB56" s="347"/>
      <c r="AC56" s="574"/>
      <c r="AD56" s="348"/>
    </row>
    <row r="57" spans="1:30" s="312" customFormat="1" ht="15.95" customHeight="1">
      <c r="A57" s="317"/>
      <c r="B57" s="2542" t="s">
        <v>444</v>
      </c>
      <c r="C57" s="2543"/>
      <c r="D57" s="2543"/>
      <c r="E57" s="2544"/>
      <c r="F57" s="346"/>
      <c r="G57" s="2551" t="s">
        <v>459</v>
      </c>
      <c r="H57" s="2543"/>
      <c r="I57" s="2543"/>
      <c r="J57" s="2543"/>
      <c r="K57" s="2543"/>
      <c r="L57" s="2543"/>
      <c r="M57" s="2543"/>
      <c r="N57" s="2544"/>
      <c r="O57" s="2554"/>
      <c r="P57" s="2555"/>
      <c r="Q57" s="2555"/>
      <c r="R57" s="2558" t="s">
        <v>209</v>
      </c>
      <c r="S57" s="2555"/>
      <c r="T57" s="2558" t="s">
        <v>210</v>
      </c>
      <c r="U57" s="2558" t="s">
        <v>440</v>
      </c>
      <c r="V57" s="2558"/>
      <c r="W57" s="2558"/>
      <c r="X57" s="2560" t="s">
        <v>441</v>
      </c>
      <c r="Y57" s="2561"/>
      <c r="Z57" s="2518"/>
      <c r="AA57" s="2518"/>
      <c r="AB57" s="2518"/>
      <c r="AC57" s="2518"/>
      <c r="AD57" s="2519"/>
    </row>
    <row r="58" spans="1:30" s="312" customFormat="1" ht="15.95" customHeight="1">
      <c r="A58" s="317"/>
      <c r="B58" s="2545"/>
      <c r="C58" s="2546"/>
      <c r="D58" s="2546"/>
      <c r="E58" s="2547"/>
      <c r="F58" s="2522" t="s">
        <v>1429</v>
      </c>
      <c r="G58" s="2552"/>
      <c r="H58" s="2546"/>
      <c r="I58" s="2546"/>
      <c r="J58" s="2546"/>
      <c r="K58" s="2546"/>
      <c r="L58" s="2546"/>
      <c r="M58" s="2546"/>
      <c r="N58" s="2547"/>
      <c r="O58" s="2556"/>
      <c r="P58" s="2557"/>
      <c r="Q58" s="2557"/>
      <c r="R58" s="2559"/>
      <c r="S58" s="2557"/>
      <c r="T58" s="2559"/>
      <c r="U58" s="2559"/>
      <c r="V58" s="2559"/>
      <c r="W58" s="2559"/>
      <c r="X58" s="2562"/>
      <c r="Y58" s="2563"/>
      <c r="Z58" s="2520"/>
      <c r="AA58" s="2520"/>
      <c r="AB58" s="2520"/>
      <c r="AC58" s="2520"/>
      <c r="AD58" s="2521"/>
    </row>
    <row r="59" spans="1:30" s="312" customFormat="1" ht="15.95" customHeight="1">
      <c r="A59" s="317"/>
      <c r="B59" s="2545"/>
      <c r="C59" s="2546"/>
      <c r="D59" s="2546"/>
      <c r="E59" s="2547"/>
      <c r="F59" s="2523"/>
      <c r="G59" s="2552"/>
      <c r="H59" s="2546"/>
      <c r="I59" s="2546"/>
      <c r="J59" s="2546"/>
      <c r="K59" s="2546"/>
      <c r="L59" s="2546"/>
      <c r="M59" s="2546"/>
      <c r="N59" s="2547"/>
      <c r="O59" s="2524"/>
      <c r="P59" s="2526" t="s">
        <v>445</v>
      </c>
      <c r="Q59" s="2527"/>
      <c r="R59" s="2528"/>
      <c r="S59" s="2532" t="s">
        <v>482</v>
      </c>
      <c r="T59" s="2533"/>
      <c r="U59" s="2534"/>
      <c r="V59" s="2538"/>
      <c r="W59" s="2538"/>
      <c r="X59" s="2538"/>
      <c r="Y59" s="2533" t="s">
        <v>209</v>
      </c>
      <c r="Z59" s="2538"/>
      <c r="AA59" s="2533" t="s">
        <v>210</v>
      </c>
      <c r="AB59" s="2538"/>
      <c r="AC59" s="2533" t="s">
        <v>211</v>
      </c>
      <c r="AD59" s="2540"/>
    </row>
    <row r="60" spans="1:30" s="312" customFormat="1" ht="15.95" customHeight="1" thickBot="1">
      <c r="A60" s="318"/>
      <c r="B60" s="2548"/>
      <c r="C60" s="2549"/>
      <c r="D60" s="2549"/>
      <c r="E60" s="2550"/>
      <c r="F60" s="338"/>
      <c r="G60" s="2553"/>
      <c r="H60" s="2549"/>
      <c r="I60" s="2549"/>
      <c r="J60" s="2549"/>
      <c r="K60" s="2549"/>
      <c r="L60" s="2549"/>
      <c r="M60" s="2549"/>
      <c r="N60" s="2550"/>
      <c r="O60" s="2525"/>
      <c r="P60" s="2529"/>
      <c r="Q60" s="2530"/>
      <c r="R60" s="2531"/>
      <c r="S60" s="2535"/>
      <c r="T60" s="2536"/>
      <c r="U60" s="2537"/>
      <c r="V60" s="2539"/>
      <c r="W60" s="2539"/>
      <c r="X60" s="2539"/>
      <c r="Y60" s="2536"/>
      <c r="Z60" s="2539"/>
      <c r="AA60" s="2536"/>
      <c r="AB60" s="2539"/>
      <c r="AC60" s="2536"/>
      <c r="AD60" s="2541"/>
    </row>
    <row r="61" spans="1:30" ht="35.1" customHeight="1" thickBot="1">
      <c r="A61" s="585" t="s">
        <v>943</v>
      </c>
      <c r="B61" s="323"/>
      <c r="C61" s="324"/>
      <c r="D61" s="324"/>
      <c r="E61" s="324"/>
      <c r="F61" s="324"/>
      <c r="G61" s="324"/>
      <c r="H61" s="324"/>
      <c r="I61" s="324"/>
      <c r="J61" s="324"/>
      <c r="K61" s="324"/>
      <c r="L61" s="324"/>
      <c r="M61" s="324"/>
      <c r="N61" s="324"/>
      <c r="O61" s="324"/>
      <c r="P61" s="324"/>
      <c r="Q61" s="324"/>
      <c r="R61" s="324"/>
      <c r="V61" s="324"/>
      <c r="W61" s="324"/>
      <c r="X61" s="324"/>
      <c r="Y61" s="324"/>
      <c r="Z61" s="324"/>
      <c r="AA61" s="324"/>
      <c r="AB61" s="324"/>
      <c r="AC61" s="324"/>
      <c r="AD61" s="325"/>
    </row>
    <row r="62" spans="1:30" ht="35.1" customHeight="1">
      <c r="A62" s="317"/>
      <c r="B62" s="2682" t="s">
        <v>460</v>
      </c>
      <c r="C62" s="2683"/>
      <c r="D62" s="2683"/>
      <c r="E62" s="2683"/>
      <c r="F62" s="2577" t="s">
        <v>1264</v>
      </c>
      <c r="G62" s="2578"/>
      <c r="H62" s="2578"/>
      <c r="I62" s="2578"/>
      <c r="J62" s="2578"/>
      <c r="K62" s="2578"/>
      <c r="L62" s="2578"/>
      <c r="M62" s="2578"/>
      <c r="N62" s="2578"/>
      <c r="O62" s="2578"/>
      <c r="P62" s="2578"/>
      <c r="Q62" s="2578"/>
      <c r="R62" s="2578"/>
      <c r="S62" s="2578"/>
      <c r="T62" s="2578"/>
      <c r="U62" s="2578"/>
      <c r="V62" s="2578"/>
      <c r="W62" s="2578"/>
      <c r="X62" s="2578"/>
      <c r="Y62" s="2578"/>
      <c r="Z62" s="2578"/>
      <c r="AA62" s="2578"/>
      <c r="AB62" s="2578"/>
      <c r="AC62" s="2578"/>
      <c r="AD62" s="2580"/>
    </row>
    <row r="63" spans="1:30" ht="35.1" customHeight="1">
      <c r="A63" s="317"/>
      <c r="B63" s="2684" t="s">
        <v>461</v>
      </c>
      <c r="C63" s="2629"/>
      <c r="D63" s="2629"/>
      <c r="E63" s="2630"/>
      <c r="F63" s="2685" t="s">
        <v>1433</v>
      </c>
      <c r="G63" s="2686"/>
      <c r="H63" s="2686"/>
      <c r="I63" s="2686"/>
      <c r="J63" s="2686"/>
      <c r="K63" s="2686"/>
      <c r="L63" s="2686"/>
      <c r="M63" s="2686"/>
      <c r="N63" s="2686"/>
      <c r="O63" s="2686"/>
      <c r="P63" s="2686"/>
      <c r="Q63" s="2686"/>
      <c r="R63" s="2686"/>
      <c r="S63" s="2686"/>
      <c r="T63" s="2686"/>
      <c r="U63" s="2686"/>
      <c r="V63" s="2686"/>
      <c r="W63" s="2686"/>
      <c r="X63" s="2686"/>
      <c r="Y63" s="2686"/>
      <c r="Z63" s="2686"/>
      <c r="AA63" s="2686"/>
      <c r="AB63" s="2686"/>
      <c r="AC63" s="2686"/>
      <c r="AD63" s="2687"/>
    </row>
    <row r="64" spans="1:30" ht="15.95" customHeight="1">
      <c r="A64" s="326"/>
      <c r="B64" s="2688" t="s">
        <v>444</v>
      </c>
      <c r="C64" s="2595"/>
      <c r="D64" s="2595"/>
      <c r="E64" s="2689"/>
      <c r="F64" s="330"/>
      <c r="G64" s="2607" t="s">
        <v>462</v>
      </c>
      <c r="H64" s="2595"/>
      <c r="I64" s="2595"/>
      <c r="J64" s="2595"/>
      <c r="K64" s="2595"/>
      <c r="L64" s="2595"/>
      <c r="M64" s="2595"/>
      <c r="N64" s="2689"/>
      <c r="O64" s="2616"/>
      <c r="P64" s="2605"/>
      <c r="Q64" s="2605"/>
      <c r="R64" s="2589" t="s">
        <v>209</v>
      </c>
      <c r="S64" s="2605"/>
      <c r="T64" s="2589" t="s">
        <v>210</v>
      </c>
      <c r="U64" s="2589" t="s">
        <v>440</v>
      </c>
      <c r="V64" s="2589"/>
      <c r="W64" s="2589"/>
      <c r="X64" s="2591" t="s">
        <v>441</v>
      </c>
      <c r="Y64" s="2592"/>
      <c r="Z64" s="2655"/>
      <c r="AA64" s="2655"/>
      <c r="AB64" s="2655"/>
      <c r="AC64" s="2655"/>
      <c r="AD64" s="2656"/>
    </row>
    <row r="65" spans="1:30" ht="15.95" customHeight="1">
      <c r="A65" s="326"/>
      <c r="B65" s="2690"/>
      <c r="C65" s="2691"/>
      <c r="D65" s="2691"/>
      <c r="E65" s="2692"/>
      <c r="F65" s="2599" t="s">
        <v>1429</v>
      </c>
      <c r="G65" s="2610"/>
      <c r="H65" s="2691"/>
      <c r="I65" s="2691"/>
      <c r="J65" s="2691"/>
      <c r="K65" s="2691"/>
      <c r="L65" s="2691"/>
      <c r="M65" s="2691"/>
      <c r="N65" s="2692"/>
      <c r="O65" s="2617"/>
      <c r="P65" s="2606"/>
      <c r="Q65" s="2606"/>
      <c r="R65" s="2590"/>
      <c r="S65" s="2606"/>
      <c r="T65" s="2590"/>
      <c r="U65" s="2590"/>
      <c r="V65" s="2590"/>
      <c r="W65" s="2590"/>
      <c r="X65" s="2593"/>
      <c r="Y65" s="2594"/>
      <c r="Z65" s="2657"/>
      <c r="AA65" s="2657"/>
      <c r="AB65" s="2657"/>
      <c r="AC65" s="2657"/>
      <c r="AD65" s="2658"/>
    </row>
    <row r="66" spans="1:30" ht="15.95" customHeight="1">
      <c r="A66" s="326"/>
      <c r="B66" s="2690"/>
      <c r="C66" s="2691"/>
      <c r="D66" s="2691"/>
      <c r="E66" s="2692"/>
      <c r="F66" s="2600"/>
      <c r="G66" s="2610"/>
      <c r="H66" s="2691"/>
      <c r="I66" s="2691"/>
      <c r="J66" s="2691"/>
      <c r="K66" s="2691"/>
      <c r="L66" s="2691"/>
      <c r="M66" s="2691"/>
      <c r="N66" s="2692"/>
      <c r="O66" s="2700"/>
      <c r="P66" s="2526" t="s">
        <v>445</v>
      </c>
      <c r="Q66" s="2527"/>
      <c r="R66" s="2528"/>
      <c r="S66" s="2532" t="s">
        <v>482</v>
      </c>
      <c r="T66" s="2533"/>
      <c r="U66" s="2534"/>
      <c r="V66" s="2605"/>
      <c r="W66" s="2605"/>
      <c r="X66" s="2605"/>
      <c r="Y66" s="2589" t="s">
        <v>209</v>
      </c>
      <c r="Z66" s="2605"/>
      <c r="AA66" s="2589" t="s">
        <v>210</v>
      </c>
      <c r="AB66" s="2605"/>
      <c r="AC66" s="2589" t="s">
        <v>211</v>
      </c>
      <c r="AD66" s="2618"/>
    </row>
    <row r="67" spans="1:30" ht="15.95" customHeight="1" thickBot="1">
      <c r="A67" s="337"/>
      <c r="B67" s="2693"/>
      <c r="C67" s="2694"/>
      <c r="D67" s="2694"/>
      <c r="E67" s="2695"/>
      <c r="F67" s="343"/>
      <c r="G67" s="2696"/>
      <c r="H67" s="2694"/>
      <c r="I67" s="2694"/>
      <c r="J67" s="2694"/>
      <c r="K67" s="2694"/>
      <c r="L67" s="2694"/>
      <c r="M67" s="2694"/>
      <c r="N67" s="2695"/>
      <c r="O67" s="2701"/>
      <c r="P67" s="2529"/>
      <c r="Q67" s="2530"/>
      <c r="R67" s="2531"/>
      <c r="S67" s="2535"/>
      <c r="T67" s="2536"/>
      <c r="U67" s="2537"/>
      <c r="V67" s="2697"/>
      <c r="W67" s="2697"/>
      <c r="X67" s="2697"/>
      <c r="Y67" s="2698"/>
      <c r="Z67" s="2697"/>
      <c r="AA67" s="2698"/>
      <c r="AB67" s="2697"/>
      <c r="AC67" s="2698"/>
      <c r="AD67" s="2699"/>
    </row>
    <row r="68" spans="1:30" s="312" customFormat="1" ht="35.1" customHeight="1" thickBot="1">
      <c r="A68" s="344" t="s">
        <v>982</v>
      </c>
      <c r="B68" s="577"/>
      <c r="C68" s="217"/>
      <c r="D68" s="217"/>
      <c r="E68" s="217"/>
      <c r="F68" s="571"/>
      <c r="G68" s="581"/>
      <c r="H68" s="581"/>
      <c r="I68" s="581"/>
      <c r="J68" s="581"/>
      <c r="K68" s="581"/>
      <c r="L68" s="582"/>
      <c r="M68" s="582"/>
      <c r="N68" s="582"/>
      <c r="O68" s="571"/>
      <c r="P68" s="582"/>
      <c r="Q68" s="582"/>
      <c r="R68" s="582"/>
      <c r="S68" s="582"/>
      <c r="T68" s="582"/>
      <c r="U68" s="582"/>
      <c r="V68" s="582"/>
      <c r="W68" s="582"/>
      <c r="X68" s="582"/>
      <c r="Y68" s="582"/>
      <c r="Z68" s="582"/>
      <c r="AA68" s="582"/>
      <c r="AB68" s="48"/>
      <c r="AC68" s="582"/>
      <c r="AD68" s="345"/>
    </row>
    <row r="69" spans="1:30" s="312" customFormat="1" ht="12.75" customHeight="1">
      <c r="A69" s="317"/>
      <c r="B69" s="2542" t="s">
        <v>444</v>
      </c>
      <c r="C69" s="2543"/>
      <c r="D69" s="2543"/>
      <c r="E69" s="2544"/>
      <c r="F69" s="346"/>
      <c r="G69" s="2551" t="s">
        <v>983</v>
      </c>
      <c r="H69" s="2543"/>
      <c r="I69" s="2543"/>
      <c r="J69" s="2543"/>
      <c r="K69" s="2543"/>
      <c r="L69" s="2543"/>
      <c r="M69" s="2543"/>
      <c r="N69" s="2544"/>
      <c r="O69" s="2554"/>
      <c r="P69" s="2555"/>
      <c r="Q69" s="2555"/>
      <c r="R69" s="2558" t="s">
        <v>209</v>
      </c>
      <c r="S69" s="2555"/>
      <c r="T69" s="2558" t="s">
        <v>210</v>
      </c>
      <c r="U69" s="2558" t="s">
        <v>440</v>
      </c>
      <c r="V69" s="2558"/>
      <c r="W69" s="2558"/>
      <c r="X69" s="2560" t="s">
        <v>441</v>
      </c>
      <c r="Y69" s="2561"/>
      <c r="Z69" s="2518"/>
      <c r="AA69" s="2518"/>
      <c r="AB69" s="2518"/>
      <c r="AC69" s="2518"/>
      <c r="AD69" s="2519"/>
    </row>
    <row r="70" spans="1:30" s="312" customFormat="1" ht="15.95" customHeight="1">
      <c r="A70" s="317"/>
      <c r="B70" s="2545"/>
      <c r="C70" s="2546"/>
      <c r="D70" s="2546"/>
      <c r="E70" s="2547"/>
      <c r="F70" s="2522"/>
      <c r="G70" s="2552"/>
      <c r="H70" s="2546"/>
      <c r="I70" s="2546"/>
      <c r="J70" s="2546"/>
      <c r="K70" s="2546"/>
      <c r="L70" s="2546"/>
      <c r="M70" s="2546"/>
      <c r="N70" s="2547"/>
      <c r="O70" s="2556"/>
      <c r="P70" s="2557"/>
      <c r="Q70" s="2557"/>
      <c r="R70" s="2559"/>
      <c r="S70" s="2557"/>
      <c r="T70" s="2559"/>
      <c r="U70" s="2559"/>
      <c r="V70" s="2559"/>
      <c r="W70" s="2559"/>
      <c r="X70" s="2562"/>
      <c r="Y70" s="2563"/>
      <c r="Z70" s="2520"/>
      <c r="AA70" s="2520"/>
      <c r="AB70" s="2520"/>
      <c r="AC70" s="2520"/>
      <c r="AD70" s="2521"/>
    </row>
    <row r="71" spans="1:30" s="312" customFormat="1" ht="15.95" customHeight="1">
      <c r="A71" s="317"/>
      <c r="B71" s="2545"/>
      <c r="C71" s="2546"/>
      <c r="D71" s="2546"/>
      <c r="E71" s="2547"/>
      <c r="F71" s="2523"/>
      <c r="G71" s="2552"/>
      <c r="H71" s="2546"/>
      <c r="I71" s="2546"/>
      <c r="J71" s="2546"/>
      <c r="K71" s="2546"/>
      <c r="L71" s="2546"/>
      <c r="M71" s="2546"/>
      <c r="N71" s="2547"/>
      <c r="O71" s="2524"/>
      <c r="P71" s="2526" t="s">
        <v>445</v>
      </c>
      <c r="Q71" s="2527"/>
      <c r="R71" s="2528"/>
      <c r="S71" s="2532" t="s">
        <v>482</v>
      </c>
      <c r="T71" s="2533"/>
      <c r="U71" s="2534"/>
      <c r="V71" s="2538"/>
      <c r="W71" s="2538"/>
      <c r="X71" s="2538"/>
      <c r="Y71" s="2533" t="s">
        <v>209</v>
      </c>
      <c r="Z71" s="2538"/>
      <c r="AA71" s="2533" t="s">
        <v>210</v>
      </c>
      <c r="AB71" s="2538"/>
      <c r="AC71" s="2533" t="s">
        <v>211</v>
      </c>
      <c r="AD71" s="2540"/>
    </row>
    <row r="72" spans="1:30" s="312" customFormat="1" ht="15.95" customHeight="1" thickBot="1">
      <c r="A72" s="318"/>
      <c r="B72" s="2548"/>
      <c r="C72" s="2549"/>
      <c r="D72" s="2549"/>
      <c r="E72" s="2550"/>
      <c r="F72" s="338"/>
      <c r="G72" s="2553"/>
      <c r="H72" s="2549"/>
      <c r="I72" s="2549"/>
      <c r="J72" s="2549"/>
      <c r="K72" s="2549"/>
      <c r="L72" s="2549"/>
      <c r="M72" s="2549"/>
      <c r="N72" s="2550"/>
      <c r="O72" s="2525"/>
      <c r="P72" s="2529"/>
      <c r="Q72" s="2530"/>
      <c r="R72" s="2531"/>
      <c r="S72" s="2535"/>
      <c r="T72" s="2536"/>
      <c r="U72" s="2537"/>
      <c r="V72" s="2539"/>
      <c r="W72" s="2539"/>
      <c r="X72" s="2539"/>
      <c r="Y72" s="2536"/>
      <c r="Z72" s="2539"/>
      <c r="AA72" s="2536"/>
      <c r="AB72" s="2539"/>
      <c r="AC72" s="2536"/>
      <c r="AD72" s="2541"/>
    </row>
    <row r="73" spans="1:30" ht="34.5" customHeight="1" thickBot="1">
      <c r="A73" s="2702" t="s">
        <v>997</v>
      </c>
      <c r="B73" s="2703"/>
      <c r="C73" s="2703"/>
      <c r="D73" s="2703"/>
      <c r="E73" s="2703"/>
      <c r="F73" s="2703"/>
      <c r="G73" s="2703"/>
      <c r="H73" s="2703"/>
      <c r="I73" s="2703"/>
      <c r="J73" s="2703"/>
      <c r="K73" s="2703"/>
      <c r="L73" s="2703"/>
      <c r="M73" s="2703"/>
      <c r="N73" s="2703"/>
      <c r="O73" s="2703"/>
      <c r="P73" s="581"/>
      <c r="Q73" s="581"/>
      <c r="R73" s="581"/>
      <c r="S73" s="582"/>
      <c r="T73" s="582"/>
      <c r="U73" s="582"/>
      <c r="V73" s="582"/>
      <c r="W73" s="582"/>
      <c r="X73" s="582"/>
      <c r="Y73" s="582"/>
      <c r="Z73" s="582"/>
      <c r="AA73" s="582"/>
      <c r="AB73" s="582"/>
      <c r="AC73" s="582"/>
      <c r="AD73" s="584"/>
    </row>
    <row r="74" spans="1:30" ht="18" customHeight="1">
      <c r="A74" s="317"/>
      <c r="B74" s="2542" t="s">
        <v>444</v>
      </c>
      <c r="C74" s="2543"/>
      <c r="D74" s="2543"/>
      <c r="E74" s="2544"/>
      <c r="F74" s="346"/>
      <c r="G74" s="2551" t="s">
        <v>732</v>
      </c>
      <c r="H74" s="2676"/>
      <c r="I74" s="2676"/>
      <c r="J74" s="2676"/>
      <c r="K74" s="2676"/>
      <c r="L74" s="2676"/>
      <c r="M74" s="2676"/>
      <c r="N74" s="2704"/>
      <c r="O74" s="2554"/>
      <c r="P74" s="2555"/>
      <c r="Q74" s="2555"/>
      <c r="R74" s="2558" t="s">
        <v>209</v>
      </c>
      <c r="S74" s="2555"/>
      <c r="T74" s="2558" t="s">
        <v>210</v>
      </c>
      <c r="U74" s="2558" t="s">
        <v>440</v>
      </c>
      <c r="V74" s="2558"/>
      <c r="W74" s="2558"/>
      <c r="X74" s="2560" t="s">
        <v>441</v>
      </c>
      <c r="Y74" s="2561"/>
      <c r="Z74" s="2518"/>
      <c r="AA74" s="2518"/>
      <c r="AB74" s="2518"/>
      <c r="AC74" s="2518"/>
      <c r="AD74" s="2519"/>
    </row>
    <row r="75" spans="1:30" ht="18" customHeight="1">
      <c r="A75" s="317"/>
      <c r="B75" s="2545"/>
      <c r="C75" s="2546"/>
      <c r="D75" s="2546"/>
      <c r="E75" s="2547"/>
      <c r="F75" s="2522"/>
      <c r="G75" s="2552"/>
      <c r="H75" s="2569"/>
      <c r="I75" s="2569"/>
      <c r="J75" s="2569"/>
      <c r="K75" s="2569"/>
      <c r="L75" s="2569"/>
      <c r="M75" s="2569"/>
      <c r="N75" s="2570"/>
      <c r="O75" s="2556"/>
      <c r="P75" s="2557"/>
      <c r="Q75" s="2557"/>
      <c r="R75" s="2559"/>
      <c r="S75" s="2557"/>
      <c r="T75" s="2559"/>
      <c r="U75" s="2559"/>
      <c r="V75" s="2559"/>
      <c r="W75" s="2559"/>
      <c r="X75" s="2562"/>
      <c r="Y75" s="2563"/>
      <c r="Z75" s="2520"/>
      <c r="AA75" s="2520"/>
      <c r="AB75" s="2520"/>
      <c r="AC75" s="2520"/>
      <c r="AD75" s="2521"/>
    </row>
    <row r="76" spans="1:30" ht="18" customHeight="1">
      <c r="A76" s="317"/>
      <c r="B76" s="2545"/>
      <c r="C76" s="2546"/>
      <c r="D76" s="2546"/>
      <c r="E76" s="2547"/>
      <c r="F76" s="2523"/>
      <c r="G76" s="2552"/>
      <c r="H76" s="2569"/>
      <c r="I76" s="2569"/>
      <c r="J76" s="2569"/>
      <c r="K76" s="2569"/>
      <c r="L76" s="2569"/>
      <c r="M76" s="2569"/>
      <c r="N76" s="2570"/>
      <c r="O76" s="2524"/>
      <c r="P76" s="2526" t="s">
        <v>445</v>
      </c>
      <c r="Q76" s="2527"/>
      <c r="R76" s="2528"/>
      <c r="S76" s="2532" t="s">
        <v>482</v>
      </c>
      <c r="T76" s="2533"/>
      <c r="U76" s="2534"/>
      <c r="V76" s="2538"/>
      <c r="W76" s="2538"/>
      <c r="X76" s="2538"/>
      <c r="Y76" s="2533" t="s">
        <v>209</v>
      </c>
      <c r="Z76" s="2538"/>
      <c r="AA76" s="2533" t="s">
        <v>210</v>
      </c>
      <c r="AB76" s="2538"/>
      <c r="AC76" s="2533" t="s">
        <v>211</v>
      </c>
      <c r="AD76" s="2540"/>
    </row>
    <row r="77" spans="1:30" ht="18" customHeight="1">
      <c r="A77" s="317"/>
      <c r="B77" s="2545"/>
      <c r="C77" s="2546"/>
      <c r="D77" s="2546"/>
      <c r="E77" s="2547"/>
      <c r="F77" s="391"/>
      <c r="G77" s="2552"/>
      <c r="H77" s="2569"/>
      <c r="I77" s="2569"/>
      <c r="J77" s="2569"/>
      <c r="K77" s="2569"/>
      <c r="L77" s="2569"/>
      <c r="M77" s="2569"/>
      <c r="N77" s="2570"/>
      <c r="O77" s="2645"/>
      <c r="P77" s="2646"/>
      <c r="Q77" s="2647"/>
      <c r="R77" s="2648"/>
      <c r="S77" s="2649"/>
      <c r="T77" s="2564"/>
      <c r="U77" s="2650"/>
      <c r="V77" s="2651"/>
      <c r="W77" s="2651"/>
      <c r="X77" s="2651"/>
      <c r="Y77" s="2564"/>
      <c r="Z77" s="2651"/>
      <c r="AA77" s="2564"/>
      <c r="AB77" s="2651"/>
      <c r="AC77" s="2564"/>
      <c r="AD77" s="2565"/>
    </row>
    <row r="78" spans="1:30" ht="18" customHeight="1">
      <c r="A78" s="317"/>
      <c r="B78" s="2545"/>
      <c r="C78" s="2546"/>
      <c r="D78" s="2546"/>
      <c r="E78" s="2547"/>
      <c r="F78" s="332"/>
      <c r="G78" s="2566" t="s">
        <v>733</v>
      </c>
      <c r="H78" s="2567"/>
      <c r="I78" s="2567"/>
      <c r="J78" s="2567"/>
      <c r="K78" s="2567"/>
      <c r="L78" s="2567"/>
      <c r="M78" s="2567"/>
      <c r="N78" s="2568"/>
      <c r="O78" s="2574"/>
      <c r="P78" s="2538"/>
      <c r="Q78" s="2538"/>
      <c r="R78" s="2533" t="s">
        <v>209</v>
      </c>
      <c r="S78" s="2538"/>
      <c r="T78" s="2533" t="s">
        <v>210</v>
      </c>
      <c r="U78" s="2533" t="s">
        <v>440</v>
      </c>
      <c r="V78" s="2533"/>
      <c r="W78" s="2533"/>
      <c r="X78" s="2532" t="s">
        <v>441</v>
      </c>
      <c r="Y78" s="2534"/>
      <c r="Z78" s="2575"/>
      <c r="AA78" s="2575"/>
      <c r="AB78" s="2575"/>
      <c r="AC78" s="2575"/>
      <c r="AD78" s="2576"/>
    </row>
    <row r="79" spans="1:30" ht="18" customHeight="1">
      <c r="A79" s="317"/>
      <c r="B79" s="2545"/>
      <c r="C79" s="2546"/>
      <c r="D79" s="2546"/>
      <c r="E79" s="2547"/>
      <c r="F79" s="2522"/>
      <c r="G79" s="2552"/>
      <c r="H79" s="2569"/>
      <c r="I79" s="2569"/>
      <c r="J79" s="2569"/>
      <c r="K79" s="2569"/>
      <c r="L79" s="2569"/>
      <c r="M79" s="2569"/>
      <c r="N79" s="2570"/>
      <c r="O79" s="2556"/>
      <c r="P79" s="2557"/>
      <c r="Q79" s="2557"/>
      <c r="R79" s="2559"/>
      <c r="S79" s="2557"/>
      <c r="T79" s="2559"/>
      <c r="U79" s="2559"/>
      <c r="V79" s="2559"/>
      <c r="W79" s="2559"/>
      <c r="X79" s="2562"/>
      <c r="Y79" s="2563"/>
      <c r="Z79" s="2520"/>
      <c r="AA79" s="2520"/>
      <c r="AB79" s="2520"/>
      <c r="AC79" s="2520"/>
      <c r="AD79" s="2521"/>
    </row>
    <row r="80" spans="1:30" ht="18" customHeight="1">
      <c r="A80" s="317"/>
      <c r="B80" s="2545"/>
      <c r="C80" s="2546"/>
      <c r="D80" s="2546"/>
      <c r="E80" s="2547"/>
      <c r="F80" s="2523"/>
      <c r="G80" s="2552"/>
      <c r="H80" s="2569"/>
      <c r="I80" s="2569"/>
      <c r="J80" s="2569"/>
      <c r="K80" s="2569"/>
      <c r="L80" s="2569"/>
      <c r="M80" s="2569"/>
      <c r="N80" s="2570"/>
      <c r="O80" s="2524"/>
      <c r="P80" s="2526" t="s">
        <v>445</v>
      </c>
      <c r="Q80" s="2527"/>
      <c r="R80" s="2528"/>
      <c r="S80" s="2532" t="s">
        <v>482</v>
      </c>
      <c r="T80" s="2533"/>
      <c r="U80" s="2534"/>
      <c r="V80" s="2538"/>
      <c r="W80" s="2538"/>
      <c r="X80" s="2538"/>
      <c r="Y80" s="2533" t="s">
        <v>209</v>
      </c>
      <c r="Z80" s="2538"/>
      <c r="AA80" s="2533" t="s">
        <v>210</v>
      </c>
      <c r="AB80" s="2538"/>
      <c r="AC80" s="2533" t="s">
        <v>211</v>
      </c>
      <c r="AD80" s="2540"/>
    </row>
    <row r="81" spans="1:30" ht="21.75" customHeight="1" thickBot="1">
      <c r="A81" s="480"/>
      <c r="B81" s="2548"/>
      <c r="C81" s="2549"/>
      <c r="D81" s="2549"/>
      <c r="E81" s="2550"/>
      <c r="F81" s="338"/>
      <c r="G81" s="2571"/>
      <c r="H81" s="2572"/>
      <c r="I81" s="2572"/>
      <c r="J81" s="2572"/>
      <c r="K81" s="2572"/>
      <c r="L81" s="2572"/>
      <c r="M81" s="2572"/>
      <c r="N81" s="2573"/>
      <c r="O81" s="2525"/>
      <c r="P81" s="2529"/>
      <c r="Q81" s="2530"/>
      <c r="R81" s="2531"/>
      <c r="S81" s="2535"/>
      <c r="T81" s="2536"/>
      <c r="U81" s="2537"/>
      <c r="V81" s="2539"/>
      <c r="W81" s="2539"/>
      <c r="X81" s="2539"/>
      <c r="Y81" s="2536"/>
      <c r="Z81" s="2539"/>
      <c r="AA81" s="2536"/>
      <c r="AB81" s="2539"/>
      <c r="AC81" s="2536"/>
      <c r="AD81" s="2541"/>
    </row>
    <row r="82" spans="1:30" s="312" customFormat="1" ht="35.1" customHeight="1" thickBot="1">
      <c r="A82" s="600" t="s">
        <v>998</v>
      </c>
      <c r="B82" s="556"/>
      <c r="C82" s="557"/>
      <c r="D82" s="557"/>
      <c r="E82" s="557"/>
      <c r="F82" s="558"/>
      <c r="G82" s="559"/>
      <c r="H82" s="559"/>
      <c r="I82" s="559"/>
      <c r="J82" s="559"/>
      <c r="K82" s="559"/>
      <c r="L82" s="560"/>
      <c r="M82" s="560"/>
      <c r="N82" s="560"/>
      <c r="O82" s="560"/>
      <c r="P82" s="560"/>
      <c r="Q82" s="560"/>
      <c r="R82" s="560"/>
      <c r="S82" s="560"/>
      <c r="T82" s="560"/>
      <c r="U82" s="560"/>
      <c r="V82" s="560"/>
      <c r="W82" s="560"/>
      <c r="X82" s="560"/>
      <c r="Y82" s="560"/>
      <c r="Z82" s="560"/>
      <c r="AA82" s="560"/>
      <c r="AB82" s="560"/>
      <c r="AC82" s="560"/>
      <c r="AD82" s="561"/>
    </row>
    <row r="83" spans="1:30" s="312" customFormat="1" ht="29.25" customHeight="1">
      <c r="A83" s="479"/>
      <c r="B83" s="2545" t="s">
        <v>444</v>
      </c>
      <c r="C83" s="2546"/>
      <c r="D83" s="2546"/>
      <c r="E83" s="2547"/>
      <c r="F83" s="847" t="s">
        <v>1429</v>
      </c>
      <c r="G83" s="2710" t="s">
        <v>947</v>
      </c>
      <c r="H83" s="2711"/>
      <c r="I83" s="2712"/>
      <c r="J83" s="2708" t="s">
        <v>720</v>
      </c>
      <c r="K83" s="2705" t="s">
        <v>1434</v>
      </c>
      <c r="L83" s="2706"/>
      <c r="M83" s="2706"/>
      <c r="N83" s="2707"/>
      <c r="O83" s="2557"/>
      <c r="P83" s="2557"/>
      <c r="Q83" s="813"/>
      <c r="R83" s="575" t="s">
        <v>209</v>
      </c>
      <c r="S83" s="813"/>
      <c r="T83" s="575" t="s">
        <v>210</v>
      </c>
      <c r="U83" s="2559" t="s">
        <v>440</v>
      </c>
      <c r="V83" s="2559"/>
      <c r="W83" s="2563"/>
      <c r="X83" s="2716" t="s">
        <v>441</v>
      </c>
      <c r="Y83" s="2716"/>
      <c r="Z83" s="2717"/>
      <c r="AA83" s="2717"/>
      <c r="AB83" s="2717"/>
      <c r="AC83" s="2717"/>
      <c r="AD83" s="2718"/>
    </row>
    <row r="84" spans="1:30" s="312" customFormat="1" ht="29.25" customHeight="1" thickBot="1">
      <c r="A84" s="479"/>
      <c r="B84" s="2545"/>
      <c r="C84" s="2546"/>
      <c r="D84" s="2546"/>
      <c r="E84" s="2547"/>
      <c r="F84" s="846"/>
      <c r="G84" s="2713"/>
      <c r="H84" s="2714"/>
      <c r="I84" s="2715"/>
      <c r="J84" s="2709"/>
      <c r="K84" s="2602"/>
      <c r="L84" s="2603"/>
      <c r="M84" s="2603"/>
      <c r="N84" s="2604"/>
      <c r="O84" s="814"/>
      <c r="P84" s="2526" t="s">
        <v>726</v>
      </c>
      <c r="Q84" s="2533"/>
      <c r="R84" s="2534"/>
      <c r="S84" s="2532" t="s">
        <v>482</v>
      </c>
      <c r="T84" s="2533"/>
      <c r="U84" s="2534"/>
      <c r="V84" s="2574"/>
      <c r="W84" s="2538"/>
      <c r="X84" s="808"/>
      <c r="Y84" s="573" t="s">
        <v>209</v>
      </c>
      <c r="Z84" s="808"/>
      <c r="AA84" s="573" t="s">
        <v>210</v>
      </c>
      <c r="AB84" s="808"/>
      <c r="AC84" s="573" t="s">
        <v>727</v>
      </c>
      <c r="AD84" s="583"/>
    </row>
    <row r="85" spans="1:30" s="312" customFormat="1" ht="29.25" customHeight="1">
      <c r="A85" s="479"/>
      <c r="B85" s="2545"/>
      <c r="C85" s="2546"/>
      <c r="D85" s="2546"/>
      <c r="E85" s="2547"/>
      <c r="F85" s="847" t="s">
        <v>1429</v>
      </c>
      <c r="G85" s="2710" t="s">
        <v>947</v>
      </c>
      <c r="H85" s="2711"/>
      <c r="I85" s="2712"/>
      <c r="J85" s="2708" t="s">
        <v>720</v>
      </c>
      <c r="K85" s="2705" t="s">
        <v>1348</v>
      </c>
      <c r="L85" s="2706"/>
      <c r="M85" s="2706"/>
      <c r="N85" s="2707"/>
      <c r="O85" s="808"/>
      <c r="P85" s="845"/>
      <c r="Q85" s="573"/>
      <c r="R85" s="573"/>
      <c r="S85" s="573"/>
      <c r="T85" s="573"/>
      <c r="U85" s="573"/>
      <c r="V85" s="808"/>
      <c r="W85" s="808"/>
      <c r="X85" s="808"/>
      <c r="Y85" s="573"/>
      <c r="Z85" s="808"/>
      <c r="AA85" s="573"/>
      <c r="AB85" s="808"/>
      <c r="AC85" s="573"/>
      <c r="AD85" s="583"/>
    </row>
    <row r="86" spans="1:30" s="312" customFormat="1" ht="29.25" customHeight="1" thickBot="1">
      <c r="A86" s="479"/>
      <c r="B86" s="2545"/>
      <c r="C86" s="2546"/>
      <c r="D86" s="2546"/>
      <c r="E86" s="2547"/>
      <c r="F86" s="846"/>
      <c r="G86" s="2713"/>
      <c r="H86" s="2714"/>
      <c r="I86" s="2715"/>
      <c r="J86" s="2709"/>
      <c r="K86" s="2602"/>
      <c r="L86" s="2603"/>
      <c r="M86" s="2603"/>
      <c r="N86" s="2604"/>
      <c r="O86" s="808"/>
      <c r="P86" s="845"/>
      <c r="Q86" s="573"/>
      <c r="R86" s="573"/>
      <c r="S86" s="573"/>
      <c r="T86" s="573"/>
      <c r="U86" s="573"/>
      <c r="V86" s="808"/>
      <c r="W86" s="808"/>
      <c r="X86" s="808"/>
      <c r="Y86" s="573"/>
      <c r="Z86" s="808"/>
      <c r="AA86" s="573"/>
      <c r="AB86" s="808"/>
      <c r="AC86" s="573"/>
      <c r="AD86" s="583"/>
    </row>
    <row r="87" spans="1:30" s="312" customFormat="1" ht="29.25" customHeight="1">
      <c r="A87" s="479"/>
      <c r="B87" s="2545"/>
      <c r="C87" s="2546"/>
      <c r="D87" s="2546"/>
      <c r="E87" s="2547"/>
      <c r="F87" s="847" t="s">
        <v>1429</v>
      </c>
      <c r="G87" s="2710" t="s">
        <v>947</v>
      </c>
      <c r="H87" s="2711"/>
      <c r="I87" s="2712"/>
      <c r="J87" s="2708" t="s">
        <v>720</v>
      </c>
      <c r="K87" s="2705" t="s">
        <v>1357</v>
      </c>
      <c r="L87" s="2706"/>
      <c r="M87" s="2706"/>
      <c r="N87" s="2707"/>
      <c r="O87" s="2621"/>
      <c r="P87" s="2621"/>
      <c r="Q87" s="809"/>
      <c r="R87" s="578" t="s">
        <v>209</v>
      </c>
      <c r="S87" s="809"/>
      <c r="T87" s="578" t="s">
        <v>210</v>
      </c>
      <c r="U87" s="2622" t="s">
        <v>440</v>
      </c>
      <c r="V87" s="2622"/>
      <c r="W87" s="2623"/>
      <c r="X87" s="2624" t="s">
        <v>441</v>
      </c>
      <c r="Y87" s="2624"/>
      <c r="Z87" s="2625"/>
      <c r="AA87" s="2625"/>
      <c r="AB87" s="2625"/>
      <c r="AC87" s="2625"/>
      <c r="AD87" s="2626"/>
    </row>
    <row r="88" spans="1:30" s="312" customFormat="1" ht="29.25" customHeight="1" thickBot="1">
      <c r="A88" s="479"/>
      <c r="B88" s="2545"/>
      <c r="C88" s="2546"/>
      <c r="D88" s="2546"/>
      <c r="E88" s="2547"/>
      <c r="F88" s="846"/>
      <c r="G88" s="2713"/>
      <c r="H88" s="2714"/>
      <c r="I88" s="2715"/>
      <c r="J88" s="2709"/>
      <c r="K88" s="2602"/>
      <c r="L88" s="2603"/>
      <c r="M88" s="2603"/>
      <c r="N88" s="2604"/>
      <c r="O88" s="814"/>
      <c r="P88" s="2526" t="s">
        <v>726</v>
      </c>
      <c r="Q88" s="2533"/>
      <c r="R88" s="2534"/>
      <c r="S88" s="2532" t="s">
        <v>482</v>
      </c>
      <c r="T88" s="2533"/>
      <c r="U88" s="2534"/>
      <c r="V88" s="2574"/>
      <c r="W88" s="2538"/>
      <c r="X88" s="808"/>
      <c r="Y88" s="573" t="s">
        <v>209</v>
      </c>
      <c r="Z88" s="808"/>
      <c r="AA88" s="573" t="s">
        <v>210</v>
      </c>
      <c r="AB88" s="808"/>
      <c r="AC88" s="573" t="s">
        <v>727</v>
      </c>
      <c r="AD88" s="583"/>
    </row>
    <row r="89" spans="1:30" s="312" customFormat="1" ht="29.25" customHeight="1">
      <c r="A89" s="479"/>
      <c r="B89" s="2545"/>
      <c r="C89" s="2546"/>
      <c r="D89" s="2546"/>
      <c r="E89" s="2547"/>
      <c r="F89" s="847" t="s">
        <v>1429</v>
      </c>
      <c r="G89" s="2710" t="s">
        <v>947</v>
      </c>
      <c r="H89" s="2711"/>
      <c r="I89" s="2712"/>
      <c r="J89" s="2708" t="s">
        <v>720</v>
      </c>
      <c r="K89" s="2705" t="s">
        <v>1352</v>
      </c>
      <c r="L89" s="2706"/>
      <c r="M89" s="2706"/>
      <c r="N89" s="2707"/>
      <c r="O89" s="2620"/>
      <c r="P89" s="2621"/>
      <c r="Q89" s="809"/>
      <c r="R89" s="578" t="s">
        <v>209</v>
      </c>
      <c r="S89" s="809"/>
      <c r="T89" s="578" t="s">
        <v>210</v>
      </c>
      <c r="U89" s="2622" t="s">
        <v>440</v>
      </c>
      <c r="V89" s="2622"/>
      <c r="W89" s="2623"/>
      <c r="X89" s="2624" t="s">
        <v>441</v>
      </c>
      <c r="Y89" s="2624"/>
      <c r="Z89" s="2625"/>
      <c r="AA89" s="2625"/>
      <c r="AB89" s="2625"/>
      <c r="AC89" s="2625"/>
      <c r="AD89" s="2626"/>
    </row>
    <row r="90" spans="1:30" s="312" customFormat="1" ht="35.1" customHeight="1" thickBot="1">
      <c r="A90" s="480"/>
      <c r="B90" s="2548"/>
      <c r="C90" s="2549"/>
      <c r="D90" s="2549"/>
      <c r="E90" s="2550"/>
      <c r="F90" s="846"/>
      <c r="G90" s="2713"/>
      <c r="H90" s="2714"/>
      <c r="I90" s="2715"/>
      <c r="J90" s="2709"/>
      <c r="K90" s="2602"/>
      <c r="L90" s="2603"/>
      <c r="M90" s="2603"/>
      <c r="N90" s="2604"/>
      <c r="O90" s="814"/>
      <c r="P90" s="2723" t="s">
        <v>726</v>
      </c>
      <c r="Q90" s="2724"/>
      <c r="R90" s="2725"/>
      <c r="S90" s="2677" t="s">
        <v>482</v>
      </c>
      <c r="T90" s="2681"/>
      <c r="U90" s="2678"/>
      <c r="V90" s="2679"/>
      <c r="W90" s="2680"/>
      <c r="X90" s="808"/>
      <c r="Y90" s="573" t="s">
        <v>209</v>
      </c>
      <c r="Z90" s="808"/>
      <c r="AA90" s="573" t="s">
        <v>210</v>
      </c>
      <c r="AB90" s="808"/>
      <c r="AC90" s="573" t="s">
        <v>727</v>
      </c>
      <c r="AD90" s="583"/>
    </row>
    <row r="91" spans="1:30" s="312" customFormat="1" ht="35.1" customHeight="1" thickBot="1">
      <c r="A91" s="822" t="s">
        <v>1224</v>
      </c>
      <c r="B91" s="545"/>
      <c r="C91" s="545"/>
      <c r="D91" s="545"/>
      <c r="E91" s="545"/>
      <c r="F91" s="347"/>
      <c r="G91" s="599"/>
      <c r="H91" s="599"/>
      <c r="I91" s="599"/>
      <c r="J91" s="491"/>
      <c r="K91" s="599"/>
      <c r="L91" s="599"/>
      <c r="M91" s="599"/>
      <c r="N91" s="599"/>
      <c r="O91" s="599"/>
      <c r="P91" s="574"/>
      <c r="Q91" s="574"/>
      <c r="R91" s="574"/>
      <c r="S91" s="574"/>
      <c r="T91" s="574"/>
      <c r="U91" s="574"/>
      <c r="V91" s="574"/>
      <c r="W91" s="574"/>
      <c r="X91" s="574"/>
      <c r="Y91" s="574"/>
      <c r="Z91" s="574"/>
      <c r="AA91" s="574"/>
      <c r="AB91" s="574"/>
      <c r="AC91" s="545"/>
      <c r="AD91" s="595"/>
    </row>
    <row r="92" spans="1:30" s="312" customFormat="1" ht="18.75" customHeight="1">
      <c r="A92" s="344"/>
      <c r="B92" s="2542" t="s">
        <v>444</v>
      </c>
      <c r="C92" s="2543"/>
      <c r="D92" s="2543"/>
      <c r="E92" s="2544"/>
      <c r="F92" s="346"/>
      <c r="G92" s="2726" t="s">
        <v>1232</v>
      </c>
      <c r="H92" s="2726"/>
      <c r="I92" s="2726"/>
      <c r="J92" s="2729" t="s">
        <v>314</v>
      </c>
      <c r="K92" s="2732"/>
      <c r="L92" s="2733"/>
      <c r="M92" s="2733"/>
      <c r="N92" s="2734"/>
      <c r="O92" s="2554"/>
      <c r="P92" s="2555"/>
      <c r="Q92" s="2555"/>
      <c r="R92" s="2558" t="s">
        <v>209</v>
      </c>
      <c r="S92" s="2555"/>
      <c r="T92" s="2558" t="s">
        <v>210</v>
      </c>
      <c r="U92" s="2558" t="s">
        <v>440</v>
      </c>
      <c r="V92" s="2558"/>
      <c r="W92" s="2561"/>
      <c r="X92" s="2560" t="s">
        <v>441</v>
      </c>
      <c r="Y92" s="2561"/>
      <c r="Z92" s="2518"/>
      <c r="AA92" s="2518"/>
      <c r="AB92" s="2518"/>
      <c r="AC92" s="2518"/>
      <c r="AD92" s="2519"/>
    </row>
    <row r="93" spans="1:30" s="312" customFormat="1" ht="18.75" customHeight="1">
      <c r="A93" s="344"/>
      <c r="B93" s="2545"/>
      <c r="C93" s="2546"/>
      <c r="D93" s="2546"/>
      <c r="E93" s="2547"/>
      <c r="G93" s="2727"/>
      <c r="H93" s="2727"/>
      <c r="I93" s="2727"/>
      <c r="J93" s="2730"/>
      <c r="K93" s="2735"/>
      <c r="L93" s="2736"/>
      <c r="M93" s="2736"/>
      <c r="N93" s="2737"/>
      <c r="O93" s="2556"/>
      <c r="P93" s="2557"/>
      <c r="Q93" s="2557"/>
      <c r="R93" s="2559"/>
      <c r="S93" s="2557"/>
      <c r="T93" s="2559"/>
      <c r="U93" s="2559"/>
      <c r="V93" s="2559"/>
      <c r="W93" s="2563"/>
      <c r="X93" s="2562"/>
      <c r="Y93" s="2563"/>
      <c r="Z93" s="2520"/>
      <c r="AA93" s="2520"/>
      <c r="AB93" s="2520"/>
      <c r="AC93" s="2520"/>
      <c r="AD93" s="2521"/>
    </row>
    <row r="94" spans="1:30" s="312" customFormat="1" ht="18.75" customHeight="1">
      <c r="A94" s="344"/>
      <c r="B94" s="2545"/>
      <c r="C94" s="2546"/>
      <c r="D94" s="2546"/>
      <c r="E94" s="2547"/>
      <c r="F94" s="2522"/>
      <c r="G94" s="2727"/>
      <c r="H94" s="2727"/>
      <c r="I94" s="2727"/>
      <c r="J94" s="2730"/>
      <c r="K94" s="2735"/>
      <c r="L94" s="2736"/>
      <c r="M94" s="2736"/>
      <c r="N94" s="2737"/>
      <c r="O94" s="2522"/>
      <c r="P94" s="2526" t="s">
        <v>445</v>
      </c>
      <c r="Q94" s="2527"/>
      <c r="R94" s="2528"/>
      <c r="S94" s="2532" t="s">
        <v>482</v>
      </c>
      <c r="T94" s="2533"/>
      <c r="U94" s="2534"/>
      <c r="V94" s="2574"/>
      <c r="W94" s="2538"/>
      <c r="X94" s="2538"/>
      <c r="Y94" s="2533" t="s">
        <v>209</v>
      </c>
      <c r="Z94" s="2538"/>
      <c r="AA94" s="2533" t="s">
        <v>210</v>
      </c>
      <c r="AB94" s="2538"/>
      <c r="AC94" s="2533" t="s">
        <v>211</v>
      </c>
      <c r="AD94" s="2540"/>
    </row>
    <row r="95" spans="1:30" s="312" customFormat="1" ht="18.75" customHeight="1">
      <c r="A95" s="344"/>
      <c r="B95" s="2545"/>
      <c r="C95" s="2546"/>
      <c r="D95" s="2546"/>
      <c r="E95" s="2547"/>
      <c r="F95" s="2719"/>
      <c r="G95" s="2727"/>
      <c r="H95" s="2727"/>
      <c r="I95" s="2727"/>
      <c r="J95" s="2730"/>
      <c r="K95" s="2735"/>
      <c r="L95" s="2736"/>
      <c r="M95" s="2736"/>
      <c r="N95" s="2737"/>
      <c r="O95" s="2719"/>
      <c r="P95" s="2646"/>
      <c r="Q95" s="2647"/>
      <c r="R95" s="2648"/>
      <c r="S95" s="2649"/>
      <c r="T95" s="2564"/>
      <c r="U95" s="2650"/>
      <c r="V95" s="2721"/>
      <c r="W95" s="2651"/>
      <c r="X95" s="2651"/>
      <c r="Y95" s="2564"/>
      <c r="Z95" s="2651"/>
      <c r="AA95" s="2564"/>
      <c r="AB95" s="2651"/>
      <c r="AC95" s="2564"/>
      <c r="AD95" s="2565"/>
    </row>
    <row r="96" spans="1:30" s="312" customFormat="1" ht="18.75" customHeight="1">
      <c r="A96" s="344"/>
      <c r="B96" s="2545"/>
      <c r="C96" s="2546"/>
      <c r="D96" s="2546"/>
      <c r="E96" s="2547"/>
      <c r="F96" s="2523"/>
      <c r="G96" s="2727"/>
      <c r="H96" s="2727"/>
      <c r="I96" s="2727"/>
      <c r="J96" s="2730"/>
      <c r="K96" s="2735"/>
      <c r="L96" s="2736"/>
      <c r="M96" s="2736"/>
      <c r="N96" s="2737"/>
      <c r="O96" s="2719"/>
      <c r="P96" s="2646"/>
      <c r="Q96" s="2647"/>
      <c r="R96" s="2648"/>
      <c r="S96" s="2649"/>
      <c r="T96" s="2564"/>
      <c r="U96" s="2650"/>
      <c r="V96" s="2721"/>
      <c r="W96" s="2651"/>
      <c r="X96" s="2651"/>
      <c r="Y96" s="2564"/>
      <c r="Z96" s="2651"/>
      <c r="AA96" s="2564"/>
      <c r="AB96" s="2651"/>
      <c r="AC96" s="2564"/>
      <c r="AD96" s="2565"/>
    </row>
    <row r="97" spans="1:30" s="312" customFormat="1" ht="18.75" customHeight="1">
      <c r="A97" s="344"/>
      <c r="B97" s="2545"/>
      <c r="C97" s="2546"/>
      <c r="D97" s="2546"/>
      <c r="E97" s="2547"/>
      <c r="F97" s="820"/>
      <c r="G97" s="2727"/>
      <c r="H97" s="2727"/>
      <c r="I97" s="2727"/>
      <c r="J97" s="2730"/>
      <c r="K97" s="2735"/>
      <c r="L97" s="2736"/>
      <c r="M97" s="2736"/>
      <c r="N97" s="2737"/>
      <c r="O97" s="2719"/>
      <c r="P97" s="2646"/>
      <c r="Q97" s="2647"/>
      <c r="R97" s="2648"/>
      <c r="S97" s="2649"/>
      <c r="T97" s="2564"/>
      <c r="U97" s="2650"/>
      <c r="V97" s="2721"/>
      <c r="W97" s="2651"/>
      <c r="X97" s="2651"/>
      <c r="Y97" s="2564"/>
      <c r="Z97" s="2651"/>
      <c r="AA97" s="2564"/>
      <c r="AB97" s="2651"/>
      <c r="AC97" s="2564"/>
      <c r="AD97" s="2565"/>
    </row>
    <row r="98" spans="1:30" s="312" customFormat="1" ht="18.75" customHeight="1" thickBot="1">
      <c r="A98" s="492"/>
      <c r="B98" s="2548"/>
      <c r="C98" s="2549"/>
      <c r="D98" s="2549"/>
      <c r="E98" s="2550"/>
      <c r="F98" s="338"/>
      <c r="G98" s="2728"/>
      <c r="H98" s="2728"/>
      <c r="I98" s="2728"/>
      <c r="J98" s="2731"/>
      <c r="K98" s="2738"/>
      <c r="L98" s="2739"/>
      <c r="M98" s="2739"/>
      <c r="N98" s="2740"/>
      <c r="O98" s="2720"/>
      <c r="P98" s="2529"/>
      <c r="Q98" s="2530"/>
      <c r="R98" s="2531"/>
      <c r="S98" s="2535"/>
      <c r="T98" s="2536"/>
      <c r="U98" s="2537"/>
      <c r="V98" s="2722"/>
      <c r="W98" s="2539"/>
      <c r="X98" s="2539"/>
      <c r="Y98" s="2536"/>
      <c r="Z98" s="2539"/>
      <c r="AA98" s="2536"/>
      <c r="AB98" s="2539"/>
      <c r="AC98" s="2536"/>
      <c r="AD98" s="2541"/>
    </row>
    <row r="99" spans="1:30" s="312" customFormat="1" ht="35.1" customHeight="1" thickBot="1">
      <c r="A99" s="600" t="s">
        <v>999</v>
      </c>
      <c r="B99" s="545"/>
      <c r="C99" s="545"/>
      <c r="D99" s="545"/>
      <c r="E99" s="545"/>
      <c r="F99" s="347"/>
      <c r="G99" s="599"/>
      <c r="H99" s="599"/>
      <c r="I99" s="599"/>
      <c r="J99" s="491"/>
      <c r="K99" s="599"/>
      <c r="L99" s="599"/>
      <c r="M99" s="599"/>
      <c r="N99" s="599"/>
      <c r="O99" s="599"/>
      <c r="P99" s="574"/>
      <c r="Q99" s="574"/>
      <c r="R99" s="574"/>
      <c r="S99" s="574"/>
      <c r="T99" s="574"/>
      <c r="U99" s="574"/>
      <c r="V99" s="574"/>
      <c r="W99" s="574"/>
      <c r="X99" s="574"/>
      <c r="Y99" s="574"/>
      <c r="Z99" s="574"/>
      <c r="AA99" s="574"/>
      <c r="AB99" s="574"/>
      <c r="AC99" s="545"/>
      <c r="AD99" s="595"/>
    </row>
    <row r="100" spans="1:30" s="312" customFormat="1" ht="15.75" customHeight="1">
      <c r="A100" s="344"/>
      <c r="B100" s="2542" t="s">
        <v>444</v>
      </c>
      <c r="C100" s="2543"/>
      <c r="D100" s="2543"/>
      <c r="E100" s="2544"/>
      <c r="F100" s="346"/>
      <c r="G100" s="2551" t="s">
        <v>1248</v>
      </c>
      <c r="H100" s="2676"/>
      <c r="I100" s="2676"/>
      <c r="J100" s="2676"/>
      <c r="K100" s="2676"/>
      <c r="L100" s="2676"/>
      <c r="M100" s="2676"/>
      <c r="N100" s="2704"/>
      <c r="O100" s="2554"/>
      <c r="P100" s="2555"/>
      <c r="Q100" s="2555"/>
      <c r="R100" s="2558" t="s">
        <v>209</v>
      </c>
      <c r="S100" s="2555"/>
      <c r="T100" s="2558" t="s">
        <v>210</v>
      </c>
      <c r="U100" s="2558" t="s">
        <v>440</v>
      </c>
      <c r="V100" s="2558"/>
      <c r="W100" s="2558"/>
      <c r="X100" s="2560" t="s">
        <v>441</v>
      </c>
      <c r="Y100" s="2561"/>
      <c r="Z100" s="2518"/>
      <c r="AA100" s="2518"/>
      <c r="AB100" s="2518"/>
      <c r="AC100" s="2518"/>
      <c r="AD100" s="2519"/>
    </row>
    <row r="101" spans="1:30" s="312" customFormat="1" ht="18" customHeight="1">
      <c r="A101" s="344"/>
      <c r="B101" s="2545"/>
      <c r="C101" s="2546"/>
      <c r="D101" s="2546"/>
      <c r="E101" s="2547"/>
      <c r="F101" s="2522"/>
      <c r="G101" s="2552"/>
      <c r="H101" s="2569"/>
      <c r="I101" s="2569"/>
      <c r="J101" s="2569"/>
      <c r="K101" s="2569"/>
      <c r="L101" s="2569"/>
      <c r="M101" s="2569"/>
      <c r="N101" s="2570"/>
      <c r="O101" s="2556"/>
      <c r="P101" s="2557"/>
      <c r="Q101" s="2557"/>
      <c r="R101" s="2559"/>
      <c r="S101" s="2557"/>
      <c r="T101" s="2559"/>
      <c r="U101" s="2559"/>
      <c r="V101" s="2559"/>
      <c r="W101" s="2559"/>
      <c r="X101" s="2562"/>
      <c r="Y101" s="2563"/>
      <c r="Z101" s="2520"/>
      <c r="AA101" s="2520"/>
      <c r="AB101" s="2520"/>
      <c r="AC101" s="2520"/>
      <c r="AD101" s="2521"/>
    </row>
    <row r="102" spans="1:30" s="312" customFormat="1" ht="15.75" customHeight="1">
      <c r="A102" s="344"/>
      <c r="B102" s="2545"/>
      <c r="C102" s="2546"/>
      <c r="D102" s="2546"/>
      <c r="E102" s="2547"/>
      <c r="F102" s="2523"/>
      <c r="G102" s="2552"/>
      <c r="H102" s="2569"/>
      <c r="I102" s="2569"/>
      <c r="J102" s="2569"/>
      <c r="K102" s="2569"/>
      <c r="L102" s="2569"/>
      <c r="M102" s="2569"/>
      <c r="N102" s="2570"/>
      <c r="O102" s="2524"/>
      <c r="P102" s="2526" t="s">
        <v>445</v>
      </c>
      <c r="Q102" s="2527"/>
      <c r="R102" s="2528"/>
      <c r="S102" s="2532" t="s">
        <v>482</v>
      </c>
      <c r="T102" s="2533"/>
      <c r="U102" s="2534"/>
      <c r="V102" s="2538"/>
      <c r="W102" s="2538"/>
      <c r="X102" s="2538"/>
      <c r="Y102" s="2533" t="s">
        <v>209</v>
      </c>
      <c r="Z102" s="2538"/>
      <c r="AA102" s="2533" t="s">
        <v>210</v>
      </c>
      <c r="AB102" s="2538"/>
      <c r="AC102" s="2533" t="s">
        <v>211</v>
      </c>
      <c r="AD102" s="2540"/>
    </row>
    <row r="103" spans="1:30" s="312" customFormat="1" ht="18" customHeight="1" thickBot="1">
      <c r="A103" s="492"/>
      <c r="B103" s="2548"/>
      <c r="C103" s="2549"/>
      <c r="D103" s="2549"/>
      <c r="E103" s="2550"/>
      <c r="F103" s="338"/>
      <c r="G103" s="2571"/>
      <c r="H103" s="2572"/>
      <c r="I103" s="2572"/>
      <c r="J103" s="2572"/>
      <c r="K103" s="2572"/>
      <c r="L103" s="2572"/>
      <c r="M103" s="2572"/>
      <c r="N103" s="2573"/>
      <c r="O103" s="2525"/>
      <c r="P103" s="2529"/>
      <c r="Q103" s="2530"/>
      <c r="R103" s="2531"/>
      <c r="S103" s="2535"/>
      <c r="T103" s="2536"/>
      <c r="U103" s="2537"/>
      <c r="V103" s="2539"/>
      <c r="W103" s="2539"/>
      <c r="X103" s="2539"/>
      <c r="Y103" s="2536"/>
      <c r="Z103" s="2539"/>
      <c r="AA103" s="2536"/>
      <c r="AB103" s="2539"/>
      <c r="AC103" s="2536"/>
      <c r="AD103" s="2541"/>
    </row>
    <row r="104" spans="1:30" s="312" customFormat="1" ht="35.1" customHeight="1" thickBot="1">
      <c r="A104" s="600" t="s">
        <v>1000</v>
      </c>
      <c r="B104" s="545"/>
      <c r="C104" s="545"/>
      <c r="D104" s="545"/>
      <c r="E104" s="545"/>
      <c r="F104" s="347"/>
      <c r="G104" s="599"/>
      <c r="H104" s="599"/>
      <c r="I104" s="599"/>
      <c r="J104" s="491"/>
      <c r="K104" s="599"/>
      <c r="L104" s="599"/>
      <c r="M104" s="599"/>
      <c r="N104" s="599"/>
      <c r="O104" s="599"/>
      <c r="P104" s="574"/>
      <c r="Q104" s="574"/>
      <c r="R104" s="574"/>
      <c r="S104" s="574"/>
      <c r="T104" s="574"/>
      <c r="U104" s="574"/>
      <c r="V104" s="574"/>
      <c r="W104" s="574"/>
      <c r="X104" s="574"/>
      <c r="Y104" s="574"/>
      <c r="Z104" s="574"/>
      <c r="AA104" s="574"/>
      <c r="AB104" s="574"/>
      <c r="AC104" s="545"/>
      <c r="AD104" s="595"/>
    </row>
    <row r="105" spans="1:30" s="312" customFormat="1" ht="18" customHeight="1">
      <c r="A105" s="317"/>
      <c r="B105" s="2542" t="s">
        <v>444</v>
      </c>
      <c r="C105" s="2543"/>
      <c r="D105" s="2543"/>
      <c r="E105" s="2544"/>
      <c r="F105" s="346"/>
      <c r="G105" s="2551" t="s">
        <v>13</v>
      </c>
      <c r="H105" s="2676"/>
      <c r="I105" s="2676"/>
      <c r="J105" s="2676"/>
      <c r="K105" s="2676"/>
      <c r="L105" s="2676"/>
      <c r="M105" s="2676"/>
      <c r="N105" s="2704"/>
      <c r="O105" s="2554"/>
      <c r="P105" s="2555"/>
      <c r="Q105" s="2555"/>
      <c r="R105" s="2558" t="s">
        <v>209</v>
      </c>
      <c r="S105" s="2555"/>
      <c r="T105" s="2558" t="s">
        <v>210</v>
      </c>
      <c r="U105" s="2558" t="s">
        <v>440</v>
      </c>
      <c r="V105" s="2558"/>
      <c r="W105" s="2561"/>
      <c r="X105" s="2560" t="s">
        <v>441</v>
      </c>
      <c r="Y105" s="2561"/>
      <c r="Z105" s="2659"/>
      <c r="AA105" s="2518"/>
      <c r="AB105" s="2518"/>
      <c r="AC105" s="2518"/>
      <c r="AD105" s="2519"/>
    </row>
    <row r="106" spans="1:30" s="312" customFormat="1" ht="18" customHeight="1">
      <c r="A106" s="317"/>
      <c r="B106" s="2545"/>
      <c r="C106" s="2546"/>
      <c r="D106" s="2546"/>
      <c r="E106" s="2547"/>
      <c r="F106" s="2522" t="s">
        <v>1429</v>
      </c>
      <c r="G106" s="2552"/>
      <c r="H106" s="2569"/>
      <c r="I106" s="2569"/>
      <c r="J106" s="2569"/>
      <c r="K106" s="2569"/>
      <c r="L106" s="2569"/>
      <c r="M106" s="2569"/>
      <c r="N106" s="2570"/>
      <c r="O106" s="2556"/>
      <c r="P106" s="2557"/>
      <c r="Q106" s="2557"/>
      <c r="R106" s="2559"/>
      <c r="S106" s="2557"/>
      <c r="T106" s="2559"/>
      <c r="U106" s="2559"/>
      <c r="V106" s="2559"/>
      <c r="W106" s="2563"/>
      <c r="X106" s="2562"/>
      <c r="Y106" s="2563"/>
      <c r="Z106" s="2660"/>
      <c r="AA106" s="2520"/>
      <c r="AB106" s="2520"/>
      <c r="AC106" s="2520"/>
      <c r="AD106" s="2521"/>
    </row>
    <row r="107" spans="1:30" s="312" customFormat="1" ht="18" customHeight="1">
      <c r="A107" s="317"/>
      <c r="B107" s="2545"/>
      <c r="C107" s="2546"/>
      <c r="D107" s="2546"/>
      <c r="E107" s="2547"/>
      <c r="F107" s="2523"/>
      <c r="G107" s="2552"/>
      <c r="H107" s="2569"/>
      <c r="I107" s="2569"/>
      <c r="J107" s="2569"/>
      <c r="K107" s="2569"/>
      <c r="L107" s="2569"/>
      <c r="M107" s="2569"/>
      <c r="N107" s="2570"/>
      <c r="O107" s="2522"/>
      <c r="P107" s="2526" t="s">
        <v>445</v>
      </c>
      <c r="Q107" s="2527"/>
      <c r="R107" s="2528"/>
      <c r="S107" s="2532" t="s">
        <v>482</v>
      </c>
      <c r="T107" s="2533"/>
      <c r="U107" s="2534"/>
      <c r="V107" s="2574"/>
      <c r="W107" s="2538"/>
      <c r="X107" s="2538"/>
      <c r="Y107" s="2533" t="s">
        <v>209</v>
      </c>
      <c r="Z107" s="2538"/>
      <c r="AA107" s="2533" t="s">
        <v>210</v>
      </c>
      <c r="AB107" s="2538"/>
      <c r="AC107" s="2533" t="s">
        <v>211</v>
      </c>
      <c r="AD107" s="2540"/>
    </row>
    <row r="108" spans="1:30" s="312" customFormat="1" ht="18" customHeight="1" thickBot="1">
      <c r="A108" s="488"/>
      <c r="B108" s="2548"/>
      <c r="C108" s="2549"/>
      <c r="D108" s="2549"/>
      <c r="E108" s="2550"/>
      <c r="F108" s="338"/>
      <c r="G108" s="2571"/>
      <c r="H108" s="2572"/>
      <c r="I108" s="2572"/>
      <c r="J108" s="2572"/>
      <c r="K108" s="2572"/>
      <c r="L108" s="2572"/>
      <c r="M108" s="2572"/>
      <c r="N108" s="2573"/>
      <c r="O108" s="2720"/>
      <c r="P108" s="2529"/>
      <c r="Q108" s="2530"/>
      <c r="R108" s="2531"/>
      <c r="S108" s="2535"/>
      <c r="T108" s="2536"/>
      <c r="U108" s="2537"/>
      <c r="V108" s="2722"/>
      <c r="W108" s="2539"/>
      <c r="X108" s="2539"/>
      <c r="Y108" s="2536"/>
      <c r="Z108" s="2539"/>
      <c r="AA108" s="2536"/>
      <c r="AB108" s="2539"/>
      <c r="AC108" s="2536"/>
      <c r="AD108" s="2541"/>
    </row>
    <row r="109" spans="1:30" s="312" customFormat="1" ht="35.1" customHeight="1" thickBot="1">
      <c r="A109" s="585" t="s">
        <v>1001</v>
      </c>
      <c r="B109" s="545"/>
      <c r="C109" s="545"/>
      <c r="D109" s="545"/>
      <c r="E109" s="545"/>
      <c r="F109" s="347"/>
      <c r="G109" s="599"/>
      <c r="H109" s="599"/>
      <c r="I109" s="599"/>
      <c r="J109" s="491"/>
      <c r="K109" s="599"/>
      <c r="L109" s="599"/>
      <c r="M109" s="599"/>
      <c r="N109" s="599"/>
      <c r="O109" s="599"/>
      <c r="P109" s="574"/>
      <c r="Q109" s="574"/>
      <c r="R109" s="574"/>
      <c r="S109" s="574"/>
      <c r="T109" s="574"/>
      <c r="U109" s="574"/>
      <c r="V109" s="574"/>
      <c r="W109" s="574"/>
      <c r="X109" s="574"/>
      <c r="Y109" s="574"/>
      <c r="Z109" s="574"/>
      <c r="AA109" s="574"/>
      <c r="AB109" s="574"/>
      <c r="AC109" s="545"/>
      <c r="AD109" s="595"/>
    </row>
    <row r="110" spans="1:30" s="312" customFormat="1" ht="18" customHeight="1">
      <c r="A110" s="344"/>
      <c r="B110" s="2542" t="s">
        <v>444</v>
      </c>
      <c r="C110" s="2543"/>
      <c r="D110" s="2543"/>
      <c r="E110" s="2544"/>
      <c r="F110" s="346"/>
      <c r="G110" s="2741" t="s">
        <v>1233</v>
      </c>
      <c r="H110" s="2742"/>
      <c r="I110" s="2742"/>
      <c r="J110" s="2742"/>
      <c r="K110" s="2742"/>
      <c r="L110" s="2742"/>
      <c r="M110" s="2742"/>
      <c r="N110" s="2743"/>
      <c r="O110" s="2554"/>
      <c r="P110" s="2555"/>
      <c r="Q110" s="2555"/>
      <c r="R110" s="2558" t="s">
        <v>209</v>
      </c>
      <c r="S110" s="2555"/>
      <c r="T110" s="2558" t="s">
        <v>210</v>
      </c>
      <c r="U110" s="2558" t="s">
        <v>440</v>
      </c>
      <c r="V110" s="2558"/>
      <c r="W110" s="2561"/>
      <c r="X110" s="2560" t="s">
        <v>441</v>
      </c>
      <c r="Y110" s="2561"/>
      <c r="Z110" s="2518"/>
      <c r="AA110" s="2518"/>
      <c r="AB110" s="2518"/>
      <c r="AC110" s="2518"/>
      <c r="AD110" s="2519"/>
    </row>
    <row r="111" spans="1:30" s="312" customFormat="1" ht="17.25">
      <c r="A111" s="344"/>
      <c r="B111" s="2545"/>
      <c r="C111" s="2546"/>
      <c r="D111" s="2546"/>
      <c r="E111" s="2547"/>
      <c r="F111" s="2522"/>
      <c r="G111" s="2610"/>
      <c r="H111" s="2611"/>
      <c r="I111" s="2611"/>
      <c r="J111" s="2611"/>
      <c r="K111" s="2611"/>
      <c r="L111" s="2611"/>
      <c r="M111" s="2611"/>
      <c r="N111" s="2612"/>
      <c r="O111" s="2556"/>
      <c r="P111" s="2557"/>
      <c r="Q111" s="2557"/>
      <c r="R111" s="2559"/>
      <c r="S111" s="2557"/>
      <c r="T111" s="2559"/>
      <c r="U111" s="2559"/>
      <c r="V111" s="2559"/>
      <c r="W111" s="2563"/>
      <c r="X111" s="2562"/>
      <c r="Y111" s="2563"/>
      <c r="Z111" s="2520"/>
      <c r="AA111" s="2520"/>
      <c r="AB111" s="2520"/>
      <c r="AC111" s="2520"/>
      <c r="AD111" s="2521"/>
    </row>
    <row r="112" spans="1:30" s="312" customFormat="1" ht="17.25">
      <c r="A112" s="344"/>
      <c r="B112" s="2545"/>
      <c r="C112" s="2546"/>
      <c r="D112" s="2546"/>
      <c r="E112" s="2547"/>
      <c r="F112" s="2523"/>
      <c r="G112" s="2610"/>
      <c r="H112" s="2611"/>
      <c r="I112" s="2611"/>
      <c r="J112" s="2611"/>
      <c r="K112" s="2611"/>
      <c r="L112" s="2611"/>
      <c r="M112" s="2611"/>
      <c r="N112" s="2612"/>
      <c r="O112" s="2522"/>
      <c r="P112" s="2526" t="s">
        <v>445</v>
      </c>
      <c r="Q112" s="2527"/>
      <c r="R112" s="2528"/>
      <c r="S112" s="2532" t="s">
        <v>482</v>
      </c>
      <c r="T112" s="2533"/>
      <c r="U112" s="2534"/>
      <c r="V112" s="2574"/>
      <c r="W112" s="2538"/>
      <c r="X112" s="2538"/>
      <c r="Y112" s="2533" t="s">
        <v>209</v>
      </c>
      <c r="Z112" s="2538"/>
      <c r="AA112" s="2533" t="s">
        <v>210</v>
      </c>
      <c r="AB112" s="2538"/>
      <c r="AC112" s="2533" t="s">
        <v>211</v>
      </c>
      <c r="AD112" s="2540"/>
    </row>
    <row r="113" spans="1:30" s="312" customFormat="1" ht="18" thickBot="1">
      <c r="A113" s="492"/>
      <c r="B113" s="2548"/>
      <c r="C113" s="2549"/>
      <c r="D113" s="2549"/>
      <c r="E113" s="2550"/>
      <c r="F113" s="338"/>
      <c r="G113" s="2744"/>
      <c r="H113" s="2745"/>
      <c r="I113" s="2745"/>
      <c r="J113" s="2745"/>
      <c r="K113" s="2745"/>
      <c r="L113" s="2745"/>
      <c r="M113" s="2745"/>
      <c r="N113" s="2746"/>
      <c r="O113" s="2720"/>
      <c r="P113" s="2529"/>
      <c r="Q113" s="2530"/>
      <c r="R113" s="2531"/>
      <c r="S113" s="2535"/>
      <c r="T113" s="2536"/>
      <c r="U113" s="2537"/>
      <c r="V113" s="2722"/>
      <c r="W113" s="2539"/>
      <c r="X113" s="2539"/>
      <c r="Y113" s="2536"/>
      <c r="Z113" s="2539"/>
      <c r="AA113" s="2536"/>
      <c r="AB113" s="2539"/>
      <c r="AC113" s="2536"/>
      <c r="AD113" s="2541"/>
    </row>
    <row r="114" spans="1:30" s="312" customFormat="1" ht="35.1" customHeight="1" thickBot="1">
      <c r="A114" s="823" t="s">
        <v>1225</v>
      </c>
      <c r="B114" s="545"/>
      <c r="C114" s="545"/>
      <c r="D114" s="545"/>
      <c r="E114" s="545"/>
      <c r="F114" s="347"/>
      <c r="G114" s="599"/>
      <c r="H114" s="599"/>
      <c r="I114" s="599"/>
      <c r="J114" s="491"/>
      <c r="K114" s="599"/>
      <c r="L114" s="599"/>
      <c r="M114" s="599"/>
      <c r="N114" s="599"/>
      <c r="O114" s="599"/>
      <c r="P114" s="574"/>
      <c r="Q114" s="574"/>
      <c r="R114" s="574"/>
      <c r="S114" s="574"/>
      <c r="T114" s="574"/>
      <c r="U114" s="574"/>
      <c r="V114" s="574"/>
      <c r="W114" s="574"/>
      <c r="X114" s="574"/>
      <c r="Y114" s="574"/>
      <c r="Z114" s="574"/>
      <c r="AA114" s="574"/>
      <c r="AB114" s="574"/>
      <c r="AC114" s="545"/>
      <c r="AD114" s="595"/>
    </row>
    <row r="115" spans="1:30" s="312" customFormat="1" ht="18" customHeight="1">
      <c r="A115" s="344"/>
      <c r="B115" s="2542" t="s">
        <v>444</v>
      </c>
      <c r="C115" s="2543"/>
      <c r="D115" s="2543"/>
      <c r="E115" s="2544"/>
      <c r="F115" s="346"/>
      <c r="G115" s="2741" t="s">
        <v>1226</v>
      </c>
      <c r="H115" s="2742"/>
      <c r="I115" s="2742"/>
      <c r="J115" s="2742"/>
      <c r="K115" s="2742"/>
      <c r="L115" s="2742"/>
      <c r="M115" s="2742"/>
      <c r="N115" s="2743"/>
      <c r="O115" s="2554"/>
      <c r="P115" s="2555"/>
      <c r="Q115" s="2555"/>
      <c r="R115" s="2558" t="s">
        <v>209</v>
      </c>
      <c r="S115" s="2555"/>
      <c r="T115" s="2558" t="s">
        <v>210</v>
      </c>
      <c r="U115" s="2558" t="s">
        <v>440</v>
      </c>
      <c r="V115" s="2558"/>
      <c r="W115" s="2561"/>
      <c r="X115" s="2560" t="s">
        <v>441</v>
      </c>
      <c r="Y115" s="2561"/>
      <c r="Z115" s="2518"/>
      <c r="AA115" s="2518"/>
      <c r="AB115" s="2518"/>
      <c r="AC115" s="2518"/>
      <c r="AD115" s="2519"/>
    </row>
    <row r="116" spans="1:30" s="312" customFormat="1" ht="17.25">
      <c r="A116" s="344"/>
      <c r="B116" s="2545"/>
      <c r="C116" s="2546"/>
      <c r="D116" s="2546"/>
      <c r="E116" s="2547"/>
      <c r="F116" s="2522"/>
      <c r="G116" s="2610"/>
      <c r="H116" s="2611"/>
      <c r="I116" s="2611"/>
      <c r="J116" s="2611"/>
      <c r="K116" s="2611"/>
      <c r="L116" s="2611"/>
      <c r="M116" s="2611"/>
      <c r="N116" s="2612"/>
      <c r="O116" s="2556"/>
      <c r="P116" s="2557"/>
      <c r="Q116" s="2557"/>
      <c r="R116" s="2559"/>
      <c r="S116" s="2557"/>
      <c r="T116" s="2559"/>
      <c r="U116" s="2559"/>
      <c r="V116" s="2559"/>
      <c r="W116" s="2563"/>
      <c r="X116" s="2562"/>
      <c r="Y116" s="2563"/>
      <c r="Z116" s="2520"/>
      <c r="AA116" s="2520"/>
      <c r="AB116" s="2520"/>
      <c r="AC116" s="2520"/>
      <c r="AD116" s="2521"/>
    </row>
    <row r="117" spans="1:30" s="312" customFormat="1" ht="17.25">
      <c r="A117" s="344"/>
      <c r="B117" s="2545"/>
      <c r="C117" s="2546"/>
      <c r="D117" s="2546"/>
      <c r="E117" s="2547"/>
      <c r="F117" s="2523"/>
      <c r="G117" s="2610"/>
      <c r="H117" s="2611"/>
      <c r="I117" s="2611"/>
      <c r="J117" s="2611"/>
      <c r="K117" s="2611"/>
      <c r="L117" s="2611"/>
      <c r="M117" s="2611"/>
      <c r="N117" s="2612"/>
      <c r="O117" s="2522"/>
      <c r="P117" s="2526" t="s">
        <v>445</v>
      </c>
      <c r="Q117" s="2527"/>
      <c r="R117" s="2528"/>
      <c r="S117" s="2532" t="s">
        <v>482</v>
      </c>
      <c r="T117" s="2533"/>
      <c r="U117" s="2534"/>
      <c r="V117" s="2574"/>
      <c r="W117" s="2538"/>
      <c r="X117" s="2538"/>
      <c r="Y117" s="2533" t="s">
        <v>209</v>
      </c>
      <c r="Z117" s="2538"/>
      <c r="AA117" s="2533" t="s">
        <v>210</v>
      </c>
      <c r="AB117" s="2538"/>
      <c r="AC117" s="2533" t="s">
        <v>211</v>
      </c>
      <c r="AD117" s="2540"/>
    </row>
    <row r="118" spans="1:30" s="312" customFormat="1" ht="18" thickBot="1">
      <c r="A118" s="492"/>
      <c r="B118" s="2548"/>
      <c r="C118" s="2549"/>
      <c r="D118" s="2549"/>
      <c r="E118" s="2550"/>
      <c r="F118" s="338"/>
      <c r="G118" s="2744"/>
      <c r="H118" s="2745"/>
      <c r="I118" s="2745"/>
      <c r="J118" s="2745"/>
      <c r="K118" s="2745"/>
      <c r="L118" s="2745"/>
      <c r="M118" s="2745"/>
      <c r="N118" s="2746"/>
      <c r="O118" s="2720"/>
      <c r="P118" s="2529"/>
      <c r="Q118" s="2530"/>
      <c r="R118" s="2531"/>
      <c r="S118" s="2535"/>
      <c r="T118" s="2536"/>
      <c r="U118" s="2537"/>
      <c r="V118" s="2722"/>
      <c r="W118" s="2539"/>
      <c r="X118" s="2539"/>
      <c r="Y118" s="2536"/>
      <c r="Z118" s="2539"/>
      <c r="AA118" s="2536"/>
      <c r="AB118" s="2539"/>
      <c r="AC118" s="2536"/>
      <c r="AD118" s="2541"/>
    </row>
    <row r="119" spans="1:30" s="312" customFormat="1" ht="35.1" customHeight="1" thickBot="1">
      <c r="A119" s="600" t="s">
        <v>1002</v>
      </c>
      <c r="B119" s="545"/>
      <c r="C119" s="587"/>
      <c r="D119" s="587"/>
      <c r="E119" s="587"/>
      <c r="F119" s="588"/>
      <c r="G119" s="589"/>
      <c r="H119" s="589"/>
      <c r="I119" s="589"/>
      <c r="J119" s="590"/>
      <c r="K119" s="589"/>
      <c r="L119" s="589"/>
      <c r="M119" s="589"/>
      <c r="N119" s="589"/>
      <c r="O119" s="589"/>
      <c r="P119" s="591"/>
      <c r="Q119" s="591"/>
      <c r="R119" s="591"/>
      <c r="S119" s="591"/>
      <c r="T119" s="591"/>
      <c r="U119" s="591"/>
      <c r="V119" s="591"/>
      <c r="W119" s="591"/>
      <c r="X119" s="591"/>
      <c r="Y119" s="591"/>
      <c r="Z119" s="591"/>
      <c r="AA119" s="591"/>
      <c r="AB119" s="591"/>
      <c r="AC119" s="587"/>
      <c r="AD119" s="592"/>
    </row>
    <row r="120" spans="1:30" s="312" customFormat="1" ht="18" customHeight="1">
      <c r="A120" s="344"/>
      <c r="B120" s="2542" t="s">
        <v>444</v>
      </c>
      <c r="C120" s="2543"/>
      <c r="D120" s="2543"/>
      <c r="E120" s="2544"/>
      <c r="F120" s="346"/>
      <c r="G120" s="2551" t="s">
        <v>944</v>
      </c>
      <c r="H120" s="2676"/>
      <c r="I120" s="2704"/>
      <c r="J120" s="2729" t="s">
        <v>314</v>
      </c>
      <c r="K120" s="2551" t="s">
        <v>1345</v>
      </c>
      <c r="L120" s="2676"/>
      <c r="M120" s="2676"/>
      <c r="N120" s="2704"/>
      <c r="O120" s="2560" t="s">
        <v>1430</v>
      </c>
      <c r="P120" s="2558"/>
      <c r="Q120" s="2558">
        <v>4</v>
      </c>
      <c r="R120" s="2558" t="s">
        <v>209</v>
      </c>
      <c r="S120" s="2558">
        <v>5</v>
      </c>
      <c r="T120" s="2558" t="s">
        <v>210</v>
      </c>
      <c r="U120" s="2558" t="s">
        <v>440</v>
      </c>
      <c r="V120" s="2558"/>
      <c r="W120" s="2561"/>
      <c r="X120" s="2560" t="s">
        <v>441</v>
      </c>
      <c r="Y120" s="2561"/>
      <c r="Z120" s="2747" t="s">
        <v>1431</v>
      </c>
      <c r="AA120" s="2543"/>
      <c r="AB120" s="2543"/>
      <c r="AC120" s="2543"/>
      <c r="AD120" s="2748"/>
    </row>
    <row r="121" spans="1:30" s="312" customFormat="1" ht="18" customHeight="1">
      <c r="A121" s="344"/>
      <c r="B121" s="2545"/>
      <c r="C121" s="2546"/>
      <c r="D121" s="2546"/>
      <c r="E121" s="2547"/>
      <c r="F121" s="2522" t="s">
        <v>1429</v>
      </c>
      <c r="G121" s="2552"/>
      <c r="H121" s="2569"/>
      <c r="I121" s="2570"/>
      <c r="J121" s="2730"/>
      <c r="K121" s="2552"/>
      <c r="L121" s="2569"/>
      <c r="M121" s="2569"/>
      <c r="N121" s="2570"/>
      <c r="O121" s="2562"/>
      <c r="P121" s="2559"/>
      <c r="Q121" s="2559"/>
      <c r="R121" s="2559"/>
      <c r="S121" s="2559"/>
      <c r="T121" s="2559"/>
      <c r="U121" s="2559"/>
      <c r="V121" s="2559"/>
      <c r="W121" s="2563"/>
      <c r="X121" s="2562"/>
      <c r="Y121" s="2563"/>
      <c r="Z121" s="2749"/>
      <c r="AA121" s="2750"/>
      <c r="AB121" s="2750"/>
      <c r="AC121" s="2750"/>
      <c r="AD121" s="2751"/>
    </row>
    <row r="122" spans="1:30" s="312" customFormat="1" ht="18" customHeight="1">
      <c r="A122" s="344"/>
      <c r="B122" s="2545"/>
      <c r="C122" s="2546"/>
      <c r="D122" s="2546"/>
      <c r="E122" s="2547"/>
      <c r="F122" s="2523"/>
      <c r="G122" s="2552"/>
      <c r="H122" s="2569"/>
      <c r="I122" s="2570"/>
      <c r="J122" s="2730"/>
      <c r="K122" s="2552"/>
      <c r="L122" s="2569"/>
      <c r="M122" s="2569"/>
      <c r="N122" s="2570"/>
      <c r="O122" s="2752"/>
      <c r="P122" s="2526" t="s">
        <v>445</v>
      </c>
      <c r="Q122" s="2527"/>
      <c r="R122" s="2528"/>
      <c r="S122" s="2532" t="s">
        <v>482</v>
      </c>
      <c r="T122" s="2533"/>
      <c r="U122" s="2534"/>
      <c r="V122" s="2532"/>
      <c r="W122" s="2533"/>
      <c r="X122" s="2533"/>
      <c r="Y122" s="2533" t="s">
        <v>209</v>
      </c>
      <c r="Z122" s="2533"/>
      <c r="AA122" s="2533" t="s">
        <v>210</v>
      </c>
      <c r="AB122" s="2533"/>
      <c r="AC122" s="2533" t="s">
        <v>211</v>
      </c>
      <c r="AD122" s="2540"/>
    </row>
    <row r="123" spans="1:30" s="312" customFormat="1" ht="18" customHeight="1" thickBot="1">
      <c r="A123" s="492"/>
      <c r="B123" s="2548"/>
      <c r="C123" s="2549"/>
      <c r="D123" s="2549"/>
      <c r="E123" s="2550"/>
      <c r="F123" s="338"/>
      <c r="G123" s="2571"/>
      <c r="H123" s="2572"/>
      <c r="I123" s="2573"/>
      <c r="J123" s="2731"/>
      <c r="K123" s="2571"/>
      <c r="L123" s="2572"/>
      <c r="M123" s="2572"/>
      <c r="N123" s="2573"/>
      <c r="O123" s="2753"/>
      <c r="P123" s="2529"/>
      <c r="Q123" s="2530"/>
      <c r="R123" s="2531"/>
      <c r="S123" s="2535"/>
      <c r="T123" s="2536"/>
      <c r="U123" s="2537"/>
      <c r="V123" s="2535"/>
      <c r="W123" s="2536"/>
      <c r="X123" s="2536"/>
      <c r="Y123" s="2536"/>
      <c r="Z123" s="2536"/>
      <c r="AA123" s="2536"/>
      <c r="AB123" s="2536"/>
      <c r="AC123" s="2536"/>
      <c r="AD123" s="2541"/>
    </row>
    <row r="124" spans="1:30" s="312" customFormat="1" ht="35.1" customHeight="1" thickBot="1">
      <c r="A124" s="600" t="s">
        <v>1003</v>
      </c>
      <c r="B124" s="545"/>
      <c r="C124" s="545"/>
      <c r="D124" s="545"/>
      <c r="E124" s="545"/>
      <c r="F124" s="347"/>
      <c r="G124" s="599"/>
      <c r="H124" s="599"/>
      <c r="I124" s="599"/>
      <c r="J124" s="491"/>
      <c r="K124" s="599"/>
      <c r="L124" s="599"/>
      <c r="M124" s="599"/>
      <c r="N124" s="599"/>
      <c r="O124" s="599"/>
      <c r="P124" s="574"/>
      <c r="Q124" s="574"/>
      <c r="R124" s="574"/>
      <c r="S124" s="574"/>
      <c r="T124" s="574"/>
      <c r="U124" s="574"/>
      <c r="V124" s="574"/>
      <c r="W124" s="574"/>
      <c r="X124" s="574"/>
      <c r="Y124" s="574"/>
      <c r="Z124" s="574"/>
      <c r="AA124" s="574"/>
      <c r="AB124" s="574"/>
      <c r="AC124" s="545"/>
      <c r="AD124" s="595"/>
    </row>
    <row r="125" spans="1:30" s="312" customFormat="1" ht="18" customHeight="1">
      <c r="A125" s="344"/>
      <c r="B125" s="2542" t="s">
        <v>444</v>
      </c>
      <c r="C125" s="2543"/>
      <c r="D125" s="2543"/>
      <c r="E125" s="2544"/>
      <c r="F125" s="346"/>
      <c r="G125" s="2551" t="s">
        <v>1248</v>
      </c>
      <c r="H125" s="2676"/>
      <c r="I125" s="2676"/>
      <c r="J125" s="2676"/>
      <c r="K125" s="2676"/>
      <c r="L125" s="2676"/>
      <c r="M125" s="2676"/>
      <c r="N125" s="2704"/>
      <c r="O125" s="2554"/>
      <c r="P125" s="2555"/>
      <c r="Q125" s="2555"/>
      <c r="R125" s="2558" t="s">
        <v>209</v>
      </c>
      <c r="S125" s="2555"/>
      <c r="T125" s="2558" t="s">
        <v>210</v>
      </c>
      <c r="U125" s="2558" t="s">
        <v>440</v>
      </c>
      <c r="V125" s="2558"/>
      <c r="W125" s="2561"/>
      <c r="X125" s="2560" t="s">
        <v>441</v>
      </c>
      <c r="Y125" s="2561"/>
      <c r="Z125" s="2518"/>
      <c r="AA125" s="2518"/>
      <c r="AB125" s="2518"/>
      <c r="AC125" s="2518"/>
      <c r="AD125" s="2519"/>
    </row>
    <row r="126" spans="1:30" s="312" customFormat="1" ht="17.25">
      <c r="A126" s="344"/>
      <c r="B126" s="2545"/>
      <c r="C126" s="2546"/>
      <c r="D126" s="2546"/>
      <c r="E126" s="2547"/>
      <c r="F126" s="2522"/>
      <c r="G126" s="2552"/>
      <c r="H126" s="2569"/>
      <c r="I126" s="2569"/>
      <c r="J126" s="2569"/>
      <c r="K126" s="2569"/>
      <c r="L126" s="2569"/>
      <c r="M126" s="2569"/>
      <c r="N126" s="2570"/>
      <c r="O126" s="2556"/>
      <c r="P126" s="2557"/>
      <c r="Q126" s="2557"/>
      <c r="R126" s="2559"/>
      <c r="S126" s="2557"/>
      <c r="T126" s="2559"/>
      <c r="U126" s="2559"/>
      <c r="V126" s="2559"/>
      <c r="W126" s="2563"/>
      <c r="X126" s="2562"/>
      <c r="Y126" s="2563"/>
      <c r="Z126" s="2520"/>
      <c r="AA126" s="2520"/>
      <c r="AB126" s="2520"/>
      <c r="AC126" s="2520"/>
      <c r="AD126" s="2521"/>
    </row>
    <row r="127" spans="1:30" s="312" customFormat="1" ht="17.25">
      <c r="A127" s="344"/>
      <c r="B127" s="2545"/>
      <c r="C127" s="2546"/>
      <c r="D127" s="2546"/>
      <c r="E127" s="2547"/>
      <c r="F127" s="2523"/>
      <c r="G127" s="2552"/>
      <c r="H127" s="2569"/>
      <c r="I127" s="2569"/>
      <c r="J127" s="2569"/>
      <c r="K127" s="2569"/>
      <c r="L127" s="2569"/>
      <c r="M127" s="2569"/>
      <c r="N127" s="2570"/>
      <c r="O127" s="2522"/>
      <c r="P127" s="2526" t="s">
        <v>445</v>
      </c>
      <c r="Q127" s="2527"/>
      <c r="R127" s="2528"/>
      <c r="S127" s="2532" t="s">
        <v>482</v>
      </c>
      <c r="T127" s="2533"/>
      <c r="U127" s="2534"/>
      <c r="V127" s="2574"/>
      <c r="W127" s="2538"/>
      <c r="X127" s="2538"/>
      <c r="Y127" s="2533" t="s">
        <v>209</v>
      </c>
      <c r="Z127" s="2538"/>
      <c r="AA127" s="2533" t="s">
        <v>210</v>
      </c>
      <c r="AB127" s="2538"/>
      <c r="AC127" s="2533" t="s">
        <v>211</v>
      </c>
      <c r="AD127" s="2540"/>
    </row>
    <row r="128" spans="1:30" s="312" customFormat="1" ht="18" thickBot="1">
      <c r="A128" s="492"/>
      <c r="B128" s="2548"/>
      <c r="C128" s="2549"/>
      <c r="D128" s="2549"/>
      <c r="E128" s="2550"/>
      <c r="F128" s="338"/>
      <c r="G128" s="2571"/>
      <c r="H128" s="2572"/>
      <c r="I128" s="2572"/>
      <c r="J128" s="2572"/>
      <c r="K128" s="2572"/>
      <c r="L128" s="2572"/>
      <c r="M128" s="2572"/>
      <c r="N128" s="2573"/>
      <c r="O128" s="2720"/>
      <c r="P128" s="2529"/>
      <c r="Q128" s="2530"/>
      <c r="R128" s="2531"/>
      <c r="S128" s="2535"/>
      <c r="T128" s="2536"/>
      <c r="U128" s="2537"/>
      <c r="V128" s="2722"/>
      <c r="W128" s="2539"/>
      <c r="X128" s="2539"/>
      <c r="Y128" s="2536"/>
      <c r="Z128" s="2539"/>
      <c r="AA128" s="2536"/>
      <c r="AB128" s="2539"/>
      <c r="AC128" s="2536"/>
      <c r="AD128" s="2541"/>
    </row>
    <row r="129" spans="1:30" ht="35.1" customHeight="1" thickBot="1">
      <c r="A129" s="600" t="s">
        <v>1004</v>
      </c>
      <c r="B129" s="545"/>
      <c r="C129" s="545"/>
      <c r="D129" s="545"/>
      <c r="E129" s="545"/>
      <c r="F129" s="588"/>
      <c r="G129" s="589"/>
      <c r="H129" s="589"/>
      <c r="I129" s="589"/>
      <c r="J129" s="590"/>
      <c r="K129" s="589"/>
      <c r="L129" s="589"/>
      <c r="M129" s="589"/>
      <c r="N129" s="589"/>
      <c r="O129" s="589"/>
      <c r="P129" s="591"/>
      <c r="Q129" s="591"/>
      <c r="R129" s="591"/>
      <c r="S129" s="591"/>
      <c r="T129" s="591"/>
      <c r="U129" s="591"/>
      <c r="V129" s="591"/>
      <c r="W129" s="591"/>
      <c r="X129" s="591"/>
      <c r="Y129" s="591"/>
      <c r="Z129" s="591"/>
      <c r="AA129" s="591"/>
      <c r="AB129" s="591"/>
      <c r="AC129" s="587"/>
      <c r="AD129" s="592"/>
    </row>
    <row r="130" spans="1:30" s="312" customFormat="1" ht="18" customHeight="1">
      <c r="A130" s="344"/>
      <c r="B130" s="2542" t="s">
        <v>444</v>
      </c>
      <c r="C130" s="2543"/>
      <c r="D130" s="2543"/>
      <c r="E130" s="2544"/>
      <c r="F130" s="346"/>
      <c r="G130" s="2551" t="s">
        <v>945</v>
      </c>
      <c r="H130" s="2676"/>
      <c r="I130" s="2676"/>
      <c r="J130" s="2676"/>
      <c r="K130" s="2676"/>
      <c r="L130" s="2676"/>
      <c r="M130" s="2676"/>
      <c r="N130" s="2704"/>
      <c r="O130" s="2554"/>
      <c r="P130" s="2555"/>
      <c r="Q130" s="2555"/>
      <c r="R130" s="2558" t="s">
        <v>209</v>
      </c>
      <c r="S130" s="2555"/>
      <c r="T130" s="2558" t="s">
        <v>210</v>
      </c>
      <c r="U130" s="2558" t="s">
        <v>440</v>
      </c>
      <c r="V130" s="2558"/>
      <c r="W130" s="2561"/>
      <c r="X130" s="2560" t="s">
        <v>441</v>
      </c>
      <c r="Y130" s="2561"/>
      <c r="Z130" s="2518"/>
      <c r="AA130" s="2518"/>
      <c r="AB130" s="2518"/>
      <c r="AC130" s="2518"/>
      <c r="AD130" s="2519"/>
    </row>
    <row r="131" spans="1:30" s="312" customFormat="1" ht="17.25">
      <c r="A131" s="344"/>
      <c r="B131" s="2545"/>
      <c r="C131" s="2546"/>
      <c r="D131" s="2546"/>
      <c r="E131" s="2547"/>
      <c r="F131" s="2522"/>
      <c r="G131" s="2552"/>
      <c r="H131" s="2569"/>
      <c r="I131" s="2569"/>
      <c r="J131" s="2569"/>
      <c r="K131" s="2569"/>
      <c r="L131" s="2569"/>
      <c r="M131" s="2569"/>
      <c r="N131" s="2570"/>
      <c r="O131" s="2556"/>
      <c r="P131" s="2557"/>
      <c r="Q131" s="2557"/>
      <c r="R131" s="2559"/>
      <c r="S131" s="2557"/>
      <c r="T131" s="2559"/>
      <c r="U131" s="2559"/>
      <c r="V131" s="2559"/>
      <c r="W131" s="2563"/>
      <c r="X131" s="2562"/>
      <c r="Y131" s="2563"/>
      <c r="Z131" s="2520"/>
      <c r="AA131" s="2520"/>
      <c r="AB131" s="2520"/>
      <c r="AC131" s="2520"/>
      <c r="AD131" s="2521"/>
    </row>
    <row r="132" spans="1:30" s="312" customFormat="1" ht="17.25">
      <c r="A132" s="344"/>
      <c r="B132" s="2545"/>
      <c r="C132" s="2546"/>
      <c r="D132" s="2546"/>
      <c r="E132" s="2547"/>
      <c r="F132" s="2523"/>
      <c r="G132" s="2552"/>
      <c r="H132" s="2569"/>
      <c r="I132" s="2569"/>
      <c r="J132" s="2569"/>
      <c r="K132" s="2569"/>
      <c r="L132" s="2569"/>
      <c r="M132" s="2569"/>
      <c r="N132" s="2570"/>
      <c r="O132" s="2522"/>
      <c r="P132" s="2526" t="s">
        <v>445</v>
      </c>
      <c r="Q132" s="2527"/>
      <c r="R132" s="2528"/>
      <c r="S132" s="2532" t="s">
        <v>482</v>
      </c>
      <c r="T132" s="2533"/>
      <c r="U132" s="2534"/>
      <c r="V132" s="2574"/>
      <c r="W132" s="2538"/>
      <c r="X132" s="2538"/>
      <c r="Y132" s="2533" t="s">
        <v>209</v>
      </c>
      <c r="Z132" s="2538"/>
      <c r="AA132" s="2533" t="s">
        <v>210</v>
      </c>
      <c r="AB132" s="2538"/>
      <c r="AC132" s="2533" t="s">
        <v>211</v>
      </c>
      <c r="AD132" s="2540"/>
    </row>
    <row r="133" spans="1:30" s="312" customFormat="1" ht="18" thickBot="1">
      <c r="A133" s="492"/>
      <c r="B133" s="2548"/>
      <c r="C133" s="2549"/>
      <c r="D133" s="2549"/>
      <c r="E133" s="2550"/>
      <c r="F133" s="338"/>
      <c r="G133" s="2571"/>
      <c r="H133" s="2572"/>
      <c r="I133" s="2572"/>
      <c r="J133" s="2572"/>
      <c r="K133" s="2572"/>
      <c r="L133" s="2572"/>
      <c r="M133" s="2572"/>
      <c r="N133" s="2573"/>
      <c r="O133" s="2720"/>
      <c r="P133" s="2529"/>
      <c r="Q133" s="2530"/>
      <c r="R133" s="2531"/>
      <c r="S133" s="2535"/>
      <c r="T133" s="2536"/>
      <c r="U133" s="2537"/>
      <c r="V133" s="2722"/>
      <c r="W133" s="2539"/>
      <c r="X133" s="2539"/>
      <c r="Y133" s="2536"/>
      <c r="Z133" s="2539"/>
      <c r="AA133" s="2536"/>
      <c r="AB133" s="2539"/>
      <c r="AC133" s="2536"/>
      <c r="AD133" s="2541"/>
    </row>
    <row r="134" spans="1:30" s="604" customFormat="1" ht="35.1" customHeight="1" thickBot="1">
      <c r="A134" s="600" t="s">
        <v>1005</v>
      </c>
      <c r="B134" s="545"/>
      <c r="C134" s="545"/>
      <c r="D134" s="545"/>
      <c r="E134" s="545"/>
      <c r="F134" s="601"/>
      <c r="G134" s="597"/>
      <c r="H134" s="597"/>
      <c r="I134" s="597"/>
      <c r="J134" s="602"/>
      <c r="K134" s="597"/>
      <c r="L134" s="597"/>
      <c r="M134" s="597"/>
      <c r="N134" s="597"/>
      <c r="O134" s="597"/>
      <c r="P134" s="598"/>
      <c r="Q134" s="598"/>
      <c r="R134" s="598"/>
      <c r="S134" s="598"/>
      <c r="T134" s="598"/>
      <c r="U134" s="598"/>
      <c r="V134" s="598"/>
      <c r="W134" s="598"/>
      <c r="X134" s="598"/>
      <c r="Y134" s="598"/>
      <c r="Z134" s="598"/>
      <c r="AA134" s="598"/>
      <c r="AB134" s="598"/>
      <c r="AC134" s="596"/>
      <c r="AD134" s="603"/>
    </row>
    <row r="135" spans="1:30" s="604" customFormat="1" ht="18" customHeight="1">
      <c r="A135" s="605"/>
      <c r="B135" s="2542" t="s">
        <v>444</v>
      </c>
      <c r="C135" s="2543"/>
      <c r="D135" s="2543"/>
      <c r="E135" s="2544"/>
      <c r="F135" s="606"/>
      <c r="G135" s="2551" t="s">
        <v>948</v>
      </c>
      <c r="H135" s="2676"/>
      <c r="I135" s="2676"/>
      <c r="J135" s="2676"/>
      <c r="K135" s="2676"/>
      <c r="L135" s="2676"/>
      <c r="M135" s="2676"/>
      <c r="N135" s="2704"/>
      <c r="O135" s="2754"/>
      <c r="P135" s="2755"/>
      <c r="Q135" s="2755"/>
      <c r="R135" s="2558" t="s">
        <v>209</v>
      </c>
      <c r="S135" s="2755"/>
      <c r="T135" s="2558" t="s">
        <v>210</v>
      </c>
      <c r="U135" s="2558" t="s">
        <v>440</v>
      </c>
      <c r="V135" s="2558"/>
      <c r="W135" s="2561"/>
      <c r="X135" s="2560" t="s">
        <v>441</v>
      </c>
      <c r="Y135" s="2561"/>
      <c r="Z135" s="2758"/>
      <c r="AA135" s="2758"/>
      <c r="AB135" s="2758"/>
      <c r="AC135" s="2758"/>
      <c r="AD135" s="2759"/>
    </row>
    <row r="136" spans="1:30" s="604" customFormat="1" ht="17.25">
      <c r="A136" s="605"/>
      <c r="B136" s="2545"/>
      <c r="C136" s="2546"/>
      <c r="D136" s="2546"/>
      <c r="E136" s="2547"/>
      <c r="F136" s="2762"/>
      <c r="G136" s="2552"/>
      <c r="H136" s="2569"/>
      <c r="I136" s="2569"/>
      <c r="J136" s="2569"/>
      <c r="K136" s="2569"/>
      <c r="L136" s="2569"/>
      <c r="M136" s="2569"/>
      <c r="N136" s="2570"/>
      <c r="O136" s="2756"/>
      <c r="P136" s="2757"/>
      <c r="Q136" s="2757"/>
      <c r="R136" s="2559"/>
      <c r="S136" s="2757"/>
      <c r="T136" s="2559"/>
      <c r="U136" s="2559"/>
      <c r="V136" s="2559"/>
      <c r="W136" s="2563"/>
      <c r="X136" s="2562"/>
      <c r="Y136" s="2563"/>
      <c r="Z136" s="2760"/>
      <c r="AA136" s="2760"/>
      <c r="AB136" s="2760"/>
      <c r="AC136" s="2760"/>
      <c r="AD136" s="2761"/>
    </row>
    <row r="137" spans="1:30" s="604" customFormat="1" ht="17.25">
      <c r="A137" s="605"/>
      <c r="B137" s="2545"/>
      <c r="C137" s="2546"/>
      <c r="D137" s="2546"/>
      <c r="E137" s="2547"/>
      <c r="F137" s="2763"/>
      <c r="G137" s="2552"/>
      <c r="H137" s="2569"/>
      <c r="I137" s="2569"/>
      <c r="J137" s="2569"/>
      <c r="K137" s="2569"/>
      <c r="L137" s="2569"/>
      <c r="M137" s="2569"/>
      <c r="N137" s="2570"/>
      <c r="O137" s="2762"/>
      <c r="P137" s="2526" t="s">
        <v>445</v>
      </c>
      <c r="Q137" s="2527"/>
      <c r="R137" s="2528"/>
      <c r="S137" s="2532" t="s">
        <v>482</v>
      </c>
      <c r="T137" s="2533"/>
      <c r="U137" s="2534"/>
      <c r="V137" s="2765"/>
      <c r="W137" s="2766"/>
      <c r="X137" s="2766"/>
      <c r="Y137" s="2533" t="s">
        <v>209</v>
      </c>
      <c r="Z137" s="2766"/>
      <c r="AA137" s="2533" t="s">
        <v>210</v>
      </c>
      <c r="AB137" s="2766"/>
      <c r="AC137" s="2533" t="s">
        <v>211</v>
      </c>
      <c r="AD137" s="2769"/>
    </row>
    <row r="138" spans="1:30" s="604" customFormat="1" ht="18" thickBot="1">
      <c r="A138" s="607"/>
      <c r="B138" s="2548"/>
      <c r="C138" s="2549"/>
      <c r="D138" s="2549"/>
      <c r="E138" s="2550"/>
      <c r="F138" s="608"/>
      <c r="G138" s="2571"/>
      <c r="H138" s="2572"/>
      <c r="I138" s="2572"/>
      <c r="J138" s="2572"/>
      <c r="K138" s="2572"/>
      <c r="L138" s="2572"/>
      <c r="M138" s="2572"/>
      <c r="N138" s="2573"/>
      <c r="O138" s="2764"/>
      <c r="P138" s="2529"/>
      <c r="Q138" s="2530"/>
      <c r="R138" s="2531"/>
      <c r="S138" s="2535"/>
      <c r="T138" s="2536"/>
      <c r="U138" s="2537"/>
      <c r="V138" s="2767"/>
      <c r="W138" s="2768"/>
      <c r="X138" s="2768"/>
      <c r="Y138" s="2536"/>
      <c r="Z138" s="2768"/>
      <c r="AA138" s="2536"/>
      <c r="AB138" s="2768"/>
      <c r="AC138" s="2536"/>
      <c r="AD138" s="2770"/>
    </row>
    <row r="139" spans="1:30" ht="17.25">
      <c r="A139" s="349"/>
    </row>
    <row r="140" spans="1:30" ht="17.25">
      <c r="A140" s="48" t="s">
        <v>463</v>
      </c>
    </row>
    <row r="141" spans="1:30" ht="17.25">
      <c r="A141" s="349" t="s">
        <v>464</v>
      </c>
    </row>
  </sheetData>
  <mergeCells count="563">
    <mergeCell ref="Z135:AD136"/>
    <mergeCell ref="F136:F137"/>
    <mergeCell ref="O137:O138"/>
    <mergeCell ref="P137:R138"/>
    <mergeCell ref="S137:U138"/>
    <mergeCell ref="V137:W138"/>
    <mergeCell ref="X137:X138"/>
    <mergeCell ref="Y137:Y138"/>
    <mergeCell ref="Z137:Z138"/>
    <mergeCell ref="AA137:AA138"/>
    <mergeCell ref="AB137:AB138"/>
    <mergeCell ref="AC137:AC138"/>
    <mergeCell ref="AD137:AD138"/>
    <mergeCell ref="B135:E138"/>
    <mergeCell ref="G135:N138"/>
    <mergeCell ref="O135:P136"/>
    <mergeCell ref="Q135:Q136"/>
    <mergeCell ref="R135:R136"/>
    <mergeCell ref="S135:S136"/>
    <mergeCell ref="T135:T136"/>
    <mergeCell ref="U135:W136"/>
    <mergeCell ref="X135:Y136"/>
    <mergeCell ref="Y132:Y133"/>
    <mergeCell ref="Z132:Z133"/>
    <mergeCell ref="AA132:AA133"/>
    <mergeCell ref="AB132:AB133"/>
    <mergeCell ref="AC132:AC133"/>
    <mergeCell ref="AD132:AD133"/>
    <mergeCell ref="B130:E133"/>
    <mergeCell ref="G130:N133"/>
    <mergeCell ref="O130:P131"/>
    <mergeCell ref="Q130:Q131"/>
    <mergeCell ref="R130:R131"/>
    <mergeCell ref="S130:S131"/>
    <mergeCell ref="T130:T131"/>
    <mergeCell ref="U130:W131"/>
    <mergeCell ref="X130:Y131"/>
    <mergeCell ref="Z130:AD131"/>
    <mergeCell ref="F131:F132"/>
    <mergeCell ref="O132:O133"/>
    <mergeCell ref="P132:R133"/>
    <mergeCell ref="S132:U133"/>
    <mergeCell ref="V132:W133"/>
    <mergeCell ref="X132:X133"/>
    <mergeCell ref="Z125:AD126"/>
    <mergeCell ref="F126:F127"/>
    <mergeCell ref="O127:O128"/>
    <mergeCell ref="P127:R128"/>
    <mergeCell ref="S127:U128"/>
    <mergeCell ref="V127:W128"/>
    <mergeCell ref="X127:X128"/>
    <mergeCell ref="Y127:Y128"/>
    <mergeCell ref="Z127:Z128"/>
    <mergeCell ref="AA127:AA128"/>
    <mergeCell ref="AB127:AB128"/>
    <mergeCell ref="AC127:AC128"/>
    <mergeCell ref="AD127:AD128"/>
    <mergeCell ref="B125:E128"/>
    <mergeCell ref="G125:N128"/>
    <mergeCell ref="O125:P126"/>
    <mergeCell ref="Q125:Q126"/>
    <mergeCell ref="R125:R126"/>
    <mergeCell ref="S125:S126"/>
    <mergeCell ref="T125:T126"/>
    <mergeCell ref="U125:W126"/>
    <mergeCell ref="X125:Y126"/>
    <mergeCell ref="U120:W121"/>
    <mergeCell ref="X120:Y121"/>
    <mergeCell ref="Z120:AD121"/>
    <mergeCell ref="F121:F122"/>
    <mergeCell ref="O122:O123"/>
    <mergeCell ref="P122:R123"/>
    <mergeCell ref="S122:U123"/>
    <mergeCell ref="V122:W123"/>
    <mergeCell ref="X122:X123"/>
    <mergeCell ref="Y122:Y123"/>
    <mergeCell ref="Z122:Z123"/>
    <mergeCell ref="AA122:AA123"/>
    <mergeCell ref="AB122:AB123"/>
    <mergeCell ref="AC122:AC123"/>
    <mergeCell ref="AD122:AD123"/>
    <mergeCell ref="B120:E123"/>
    <mergeCell ref="G120:I123"/>
    <mergeCell ref="J120:J123"/>
    <mergeCell ref="K120:N123"/>
    <mergeCell ref="O120:P121"/>
    <mergeCell ref="Q120:Q121"/>
    <mergeCell ref="R120:R121"/>
    <mergeCell ref="S120:S121"/>
    <mergeCell ref="T120:T121"/>
    <mergeCell ref="U115:W116"/>
    <mergeCell ref="X115:Y116"/>
    <mergeCell ref="Z115:AD116"/>
    <mergeCell ref="F116:F117"/>
    <mergeCell ref="O117:O118"/>
    <mergeCell ref="P117:R118"/>
    <mergeCell ref="S117:U118"/>
    <mergeCell ref="V117:W118"/>
    <mergeCell ref="X117:X118"/>
    <mergeCell ref="Y117:Y118"/>
    <mergeCell ref="Z117:Z118"/>
    <mergeCell ref="AA117:AA118"/>
    <mergeCell ref="AB117:AB118"/>
    <mergeCell ref="AC117:AC118"/>
    <mergeCell ref="AD117:AD118"/>
    <mergeCell ref="G115:N118"/>
    <mergeCell ref="B115:E118"/>
    <mergeCell ref="O115:P116"/>
    <mergeCell ref="Q115:Q116"/>
    <mergeCell ref="R115:R116"/>
    <mergeCell ref="S115:S116"/>
    <mergeCell ref="T115:T116"/>
    <mergeCell ref="Z110:AD111"/>
    <mergeCell ref="F111:F112"/>
    <mergeCell ref="O112:O113"/>
    <mergeCell ref="P112:R113"/>
    <mergeCell ref="S112:U113"/>
    <mergeCell ref="V112:W113"/>
    <mergeCell ref="X112:X113"/>
    <mergeCell ref="Y112:Y113"/>
    <mergeCell ref="Z112:Z113"/>
    <mergeCell ref="AA112:AA113"/>
    <mergeCell ref="AB112:AB113"/>
    <mergeCell ref="AC112:AC113"/>
    <mergeCell ref="AD112:AD113"/>
    <mergeCell ref="B110:E113"/>
    <mergeCell ref="G110:N113"/>
    <mergeCell ref="O110:P111"/>
    <mergeCell ref="Q110:Q111"/>
    <mergeCell ref="R110:R111"/>
    <mergeCell ref="S110:S111"/>
    <mergeCell ref="T110:T111"/>
    <mergeCell ref="U110:W111"/>
    <mergeCell ref="X110:Y111"/>
    <mergeCell ref="Z105:AD106"/>
    <mergeCell ref="F106:F107"/>
    <mergeCell ref="O107:O108"/>
    <mergeCell ref="P107:R108"/>
    <mergeCell ref="S107:U108"/>
    <mergeCell ref="V107:W108"/>
    <mergeCell ref="X107:X108"/>
    <mergeCell ref="Y107:Y108"/>
    <mergeCell ref="Z107:Z108"/>
    <mergeCell ref="AA107:AA108"/>
    <mergeCell ref="AB107:AB108"/>
    <mergeCell ref="AC107:AC108"/>
    <mergeCell ref="AD107:AD108"/>
    <mergeCell ref="B105:E108"/>
    <mergeCell ref="G105:N108"/>
    <mergeCell ref="O105:P106"/>
    <mergeCell ref="Q105:Q106"/>
    <mergeCell ref="R105:R106"/>
    <mergeCell ref="S105:S106"/>
    <mergeCell ref="T105:T106"/>
    <mergeCell ref="U105:W106"/>
    <mergeCell ref="X105:Y106"/>
    <mergeCell ref="Y102:Y103"/>
    <mergeCell ref="Z102:Z103"/>
    <mergeCell ref="AA102:AA103"/>
    <mergeCell ref="AB102:AB103"/>
    <mergeCell ref="AC102:AC103"/>
    <mergeCell ref="AD102:AD103"/>
    <mergeCell ref="T100:T101"/>
    <mergeCell ref="U100:W101"/>
    <mergeCell ref="X100:Y101"/>
    <mergeCell ref="Z100:AD101"/>
    <mergeCell ref="F101:F102"/>
    <mergeCell ref="O102:O103"/>
    <mergeCell ref="P102:R103"/>
    <mergeCell ref="S102:U103"/>
    <mergeCell ref="V102:W103"/>
    <mergeCell ref="X102:X103"/>
    <mergeCell ref="B100:E103"/>
    <mergeCell ref="G100:N103"/>
    <mergeCell ref="O100:P101"/>
    <mergeCell ref="Q100:Q101"/>
    <mergeCell ref="R100:R101"/>
    <mergeCell ref="S100:S101"/>
    <mergeCell ref="B92:E98"/>
    <mergeCell ref="O92:P93"/>
    <mergeCell ref="Q92:Q93"/>
    <mergeCell ref="R92:R93"/>
    <mergeCell ref="S92:S93"/>
    <mergeCell ref="Y94:Y98"/>
    <mergeCell ref="Z94:Z98"/>
    <mergeCell ref="AA94:AA98"/>
    <mergeCell ref="T92:T93"/>
    <mergeCell ref="U92:W93"/>
    <mergeCell ref="X92:Y93"/>
    <mergeCell ref="Z92:AD93"/>
    <mergeCell ref="G92:I98"/>
    <mergeCell ref="J92:J98"/>
    <mergeCell ref="K92:N98"/>
    <mergeCell ref="F94:F96"/>
    <mergeCell ref="X83:Y83"/>
    <mergeCell ref="Z83:AD83"/>
    <mergeCell ref="P84:R84"/>
    <mergeCell ref="S84:U84"/>
    <mergeCell ref="V84:W84"/>
    <mergeCell ref="K89:N90"/>
    <mergeCell ref="O89:P89"/>
    <mergeCell ref="U89:W89"/>
    <mergeCell ref="O94:O98"/>
    <mergeCell ref="P94:R98"/>
    <mergeCell ref="S94:U98"/>
    <mergeCell ref="V94:W98"/>
    <mergeCell ref="X94:X98"/>
    <mergeCell ref="AB94:AB98"/>
    <mergeCell ref="AC94:AC98"/>
    <mergeCell ref="AD94:AD98"/>
    <mergeCell ref="X89:Y89"/>
    <mergeCell ref="Z89:AD89"/>
    <mergeCell ref="P90:R90"/>
    <mergeCell ref="O87:P87"/>
    <mergeCell ref="U87:W87"/>
    <mergeCell ref="X87:Y87"/>
    <mergeCell ref="Z87:AD87"/>
    <mergeCell ref="P88:R88"/>
    <mergeCell ref="S88:U88"/>
    <mergeCell ref="B83:E90"/>
    <mergeCell ref="K87:N88"/>
    <mergeCell ref="V88:W88"/>
    <mergeCell ref="K83:N84"/>
    <mergeCell ref="O83:P83"/>
    <mergeCell ref="U83:W83"/>
    <mergeCell ref="S90:U90"/>
    <mergeCell ref="V90:W90"/>
    <mergeCell ref="J83:J84"/>
    <mergeCell ref="G83:I84"/>
    <mergeCell ref="G85:I86"/>
    <mergeCell ref="J85:J86"/>
    <mergeCell ref="K85:N86"/>
    <mergeCell ref="G87:I88"/>
    <mergeCell ref="J87:J88"/>
    <mergeCell ref="G89:I90"/>
    <mergeCell ref="J89:J90"/>
    <mergeCell ref="A73:O73"/>
    <mergeCell ref="Y66:Y67"/>
    <mergeCell ref="Z66:Z67"/>
    <mergeCell ref="AA66:AA67"/>
    <mergeCell ref="B74:E81"/>
    <mergeCell ref="G74:N77"/>
    <mergeCell ref="O74:P75"/>
    <mergeCell ref="Q74:Q75"/>
    <mergeCell ref="R74:R75"/>
    <mergeCell ref="S74:S75"/>
    <mergeCell ref="T74:T75"/>
    <mergeCell ref="U74:W75"/>
    <mergeCell ref="X74:Y75"/>
    <mergeCell ref="Z74:AD75"/>
    <mergeCell ref="F75:F76"/>
    <mergeCell ref="O76:O77"/>
    <mergeCell ref="P76:R77"/>
    <mergeCell ref="S76:U77"/>
    <mergeCell ref="V76:W77"/>
    <mergeCell ref="X76:X77"/>
    <mergeCell ref="Y76:Y77"/>
    <mergeCell ref="Z76:Z77"/>
    <mergeCell ref="AA76:AA77"/>
    <mergeCell ref="AB76:AB77"/>
    <mergeCell ref="B62:E62"/>
    <mergeCell ref="F62:AD62"/>
    <mergeCell ref="B63:E63"/>
    <mergeCell ref="F63:AD63"/>
    <mergeCell ref="B64:E67"/>
    <mergeCell ref="G64:N67"/>
    <mergeCell ref="O64:P65"/>
    <mergeCell ref="Q64:Q65"/>
    <mergeCell ref="R64:R65"/>
    <mergeCell ref="S64:S65"/>
    <mergeCell ref="AB66:AB67"/>
    <mergeCell ref="AC66:AC67"/>
    <mergeCell ref="AD66:AD67"/>
    <mergeCell ref="T64:T65"/>
    <mergeCell ref="U64:W65"/>
    <mergeCell ref="X64:Y65"/>
    <mergeCell ref="Z64:AD65"/>
    <mergeCell ref="F65:F66"/>
    <mergeCell ref="O66:O67"/>
    <mergeCell ref="P66:R67"/>
    <mergeCell ref="S66:U67"/>
    <mergeCell ref="V66:W67"/>
    <mergeCell ref="X66:X67"/>
    <mergeCell ref="Y59:Y60"/>
    <mergeCell ref="Z59:Z60"/>
    <mergeCell ref="AA59:AA60"/>
    <mergeCell ref="AB59:AB60"/>
    <mergeCell ref="AC59:AC60"/>
    <mergeCell ref="AD59:AD60"/>
    <mergeCell ref="T57:T58"/>
    <mergeCell ref="U57:W58"/>
    <mergeCell ref="X57:Y58"/>
    <mergeCell ref="Z57:AD58"/>
    <mergeCell ref="F58:F59"/>
    <mergeCell ref="O59:O60"/>
    <mergeCell ref="P59:R60"/>
    <mergeCell ref="S59:U60"/>
    <mergeCell ref="V59:W60"/>
    <mergeCell ref="X59:X60"/>
    <mergeCell ref="B57:E60"/>
    <mergeCell ref="G57:N60"/>
    <mergeCell ref="O57:P58"/>
    <mergeCell ref="Q57:Q58"/>
    <mergeCell ref="R57:R58"/>
    <mergeCell ref="S57:S58"/>
    <mergeCell ref="Y54:Y55"/>
    <mergeCell ref="Z54:Z55"/>
    <mergeCell ref="AA54:AA55"/>
    <mergeCell ref="AB54:AB55"/>
    <mergeCell ref="AC54:AC55"/>
    <mergeCell ref="AD54:AD55"/>
    <mergeCell ref="T52:T53"/>
    <mergeCell ref="U52:W53"/>
    <mergeCell ref="X52:Y53"/>
    <mergeCell ref="Z52:AD53"/>
    <mergeCell ref="F53:F54"/>
    <mergeCell ref="O54:O55"/>
    <mergeCell ref="P54:R55"/>
    <mergeCell ref="S54:U55"/>
    <mergeCell ref="V54:W55"/>
    <mergeCell ref="X54:X55"/>
    <mergeCell ref="B52:E55"/>
    <mergeCell ref="G52:N55"/>
    <mergeCell ref="O52:P53"/>
    <mergeCell ref="Q52:Q53"/>
    <mergeCell ref="R52:R53"/>
    <mergeCell ref="S52:S53"/>
    <mergeCell ref="X48:Y49"/>
    <mergeCell ref="Z48:AD49"/>
    <mergeCell ref="I50:J50"/>
    <mergeCell ref="K50:M50"/>
    <mergeCell ref="U50:V50"/>
    <mergeCell ref="F48:F49"/>
    <mergeCell ref="G48:N49"/>
    <mergeCell ref="O48:P49"/>
    <mergeCell ref="Q48:Q49"/>
    <mergeCell ref="R48:R49"/>
    <mergeCell ref="S48:S49"/>
    <mergeCell ref="B44:E50"/>
    <mergeCell ref="F44:F45"/>
    <mergeCell ref="G44:N45"/>
    <mergeCell ref="O44:P45"/>
    <mergeCell ref="Q44:Q45"/>
    <mergeCell ref="R44:R45"/>
    <mergeCell ref="S44:S45"/>
    <mergeCell ref="T44:T45"/>
    <mergeCell ref="U44:W45"/>
    <mergeCell ref="T48:T49"/>
    <mergeCell ref="U48:W49"/>
    <mergeCell ref="Z39:AD40"/>
    <mergeCell ref="F40:F41"/>
    <mergeCell ref="O41:O42"/>
    <mergeCell ref="P41:R42"/>
    <mergeCell ref="S41:U42"/>
    <mergeCell ref="V41:W42"/>
    <mergeCell ref="X44:Y45"/>
    <mergeCell ref="Z44:AD45"/>
    <mergeCell ref="G46:I47"/>
    <mergeCell ref="J46:Q47"/>
    <mergeCell ref="R46:T47"/>
    <mergeCell ref="U46:AD47"/>
    <mergeCell ref="AD41:AD42"/>
    <mergeCell ref="X41:X42"/>
    <mergeCell ref="Y41:Y42"/>
    <mergeCell ref="Z41:Z42"/>
    <mergeCell ref="AA41:AA42"/>
    <mergeCell ref="AB41:AB42"/>
    <mergeCell ref="AC41:AC42"/>
    <mergeCell ref="Z37:Z38"/>
    <mergeCell ref="AA37:AA38"/>
    <mergeCell ref="AB37:AB38"/>
    <mergeCell ref="AC37:AC38"/>
    <mergeCell ref="AD37:AD38"/>
    <mergeCell ref="T35:T36"/>
    <mergeCell ref="U35:W36"/>
    <mergeCell ref="X35:Y36"/>
    <mergeCell ref="Z35:AD36"/>
    <mergeCell ref="F36:F37"/>
    <mergeCell ref="O37:O38"/>
    <mergeCell ref="P37:R38"/>
    <mergeCell ref="S37:U38"/>
    <mergeCell ref="V37:W38"/>
    <mergeCell ref="X37:X38"/>
    <mergeCell ref="B35:E42"/>
    <mergeCell ref="G35:N38"/>
    <mergeCell ref="O35:P36"/>
    <mergeCell ref="Q35:Q36"/>
    <mergeCell ref="R35:R36"/>
    <mergeCell ref="S35:S36"/>
    <mergeCell ref="G39:N42"/>
    <mergeCell ref="O39:P40"/>
    <mergeCell ref="Q39:Q40"/>
    <mergeCell ref="R39:R40"/>
    <mergeCell ref="S39:S40"/>
    <mergeCell ref="T39:T40"/>
    <mergeCell ref="U39:W40"/>
    <mergeCell ref="X39:Y40"/>
    <mergeCell ref="Y37:Y38"/>
    <mergeCell ref="AB32:AB33"/>
    <mergeCell ref="AC32:AC33"/>
    <mergeCell ref="AD32:AD33"/>
    <mergeCell ref="A34:Q34"/>
    <mergeCell ref="U30:W31"/>
    <mergeCell ref="X30:Y31"/>
    <mergeCell ref="Z30:AD31"/>
    <mergeCell ref="C31:C32"/>
    <mergeCell ref="O32:O33"/>
    <mergeCell ref="P32:R33"/>
    <mergeCell ref="S32:U33"/>
    <mergeCell ref="V32:W33"/>
    <mergeCell ref="X32:X33"/>
    <mergeCell ref="Y32:Y33"/>
    <mergeCell ref="E29:N29"/>
    <mergeCell ref="D30:N33"/>
    <mergeCell ref="O30:P31"/>
    <mergeCell ref="Q30:Q31"/>
    <mergeCell ref="R30:R31"/>
    <mergeCell ref="S30:S31"/>
    <mergeCell ref="T30:T31"/>
    <mergeCell ref="Z32:Z33"/>
    <mergeCell ref="AA32:AA33"/>
    <mergeCell ref="AC25:AC26"/>
    <mergeCell ref="AD25:AD26"/>
    <mergeCell ref="D27:N28"/>
    <mergeCell ref="O27:P27"/>
    <mergeCell ref="U27:W27"/>
    <mergeCell ref="X27:Y27"/>
    <mergeCell ref="Z27:AD27"/>
    <mergeCell ref="P28:R28"/>
    <mergeCell ref="S28:U28"/>
    <mergeCell ref="V28:W28"/>
    <mergeCell ref="B21:E21"/>
    <mergeCell ref="G21:M21"/>
    <mergeCell ref="O21:U21"/>
    <mergeCell ref="V21:W21"/>
    <mergeCell ref="X21:AD21"/>
    <mergeCell ref="U23:W24"/>
    <mergeCell ref="X23:Y24"/>
    <mergeCell ref="Z23:AD24"/>
    <mergeCell ref="C24:C25"/>
    <mergeCell ref="O25:O26"/>
    <mergeCell ref="P25:R26"/>
    <mergeCell ref="S25:U26"/>
    <mergeCell ref="V25:W26"/>
    <mergeCell ref="X25:X26"/>
    <mergeCell ref="Y25:Y26"/>
    <mergeCell ref="D23:N26"/>
    <mergeCell ref="O23:P24"/>
    <mergeCell ref="Q23:Q24"/>
    <mergeCell ref="R23:R24"/>
    <mergeCell ref="S23:S24"/>
    <mergeCell ref="T23:T24"/>
    <mergeCell ref="Z25:Z26"/>
    <mergeCell ref="AA25:AA26"/>
    <mergeCell ref="AB25:AB26"/>
    <mergeCell ref="C18:C19"/>
    <mergeCell ref="O19:O20"/>
    <mergeCell ref="P19:R20"/>
    <mergeCell ref="S19:U20"/>
    <mergeCell ref="V19:W20"/>
    <mergeCell ref="X19:X20"/>
    <mergeCell ref="Y19:Y20"/>
    <mergeCell ref="Z19:Z20"/>
    <mergeCell ref="AA19:AA20"/>
    <mergeCell ref="D17:N20"/>
    <mergeCell ref="O17:P18"/>
    <mergeCell ref="Q17:Q18"/>
    <mergeCell ref="R17:R18"/>
    <mergeCell ref="S17:S18"/>
    <mergeCell ref="T17:T18"/>
    <mergeCell ref="U17:W18"/>
    <mergeCell ref="X17:Y18"/>
    <mergeCell ref="Z17:AD18"/>
    <mergeCell ref="AB19:AB20"/>
    <mergeCell ref="AC19:AC20"/>
    <mergeCell ref="AD19:AD20"/>
    <mergeCell ref="D14:N15"/>
    <mergeCell ref="O14:P14"/>
    <mergeCell ref="U14:W14"/>
    <mergeCell ref="X14:Y14"/>
    <mergeCell ref="Z14:AD14"/>
    <mergeCell ref="P15:R15"/>
    <mergeCell ref="S15:U15"/>
    <mergeCell ref="V15:W15"/>
    <mergeCell ref="E16:N16"/>
    <mergeCell ref="U10:W11"/>
    <mergeCell ref="X10:Y11"/>
    <mergeCell ref="Z10:AD11"/>
    <mergeCell ref="C11:C12"/>
    <mergeCell ref="O12:O13"/>
    <mergeCell ref="P12:R13"/>
    <mergeCell ref="S12:U13"/>
    <mergeCell ref="V12:W13"/>
    <mergeCell ref="X12:X13"/>
    <mergeCell ref="Y12:Y13"/>
    <mergeCell ref="D10:N13"/>
    <mergeCell ref="O10:P11"/>
    <mergeCell ref="Q10:Q11"/>
    <mergeCell ref="R10:R11"/>
    <mergeCell ref="S10:S11"/>
    <mergeCell ref="T10:T11"/>
    <mergeCell ref="Z12:Z13"/>
    <mergeCell ref="AA12:AA13"/>
    <mergeCell ref="AB12:AB13"/>
    <mergeCell ref="AC12:AC13"/>
    <mergeCell ref="AD12:AD13"/>
    <mergeCell ref="B7:E8"/>
    <mergeCell ref="F7:J7"/>
    <mergeCell ref="K7:AD7"/>
    <mergeCell ref="F8:J8"/>
    <mergeCell ref="K8:AD8"/>
    <mergeCell ref="A2:AD2"/>
    <mergeCell ref="A4:D4"/>
    <mergeCell ref="E4:K4"/>
    <mergeCell ref="L4:O4"/>
    <mergeCell ref="P4:U4"/>
    <mergeCell ref="V4:W4"/>
    <mergeCell ref="X4:AD4"/>
    <mergeCell ref="AC76:AC77"/>
    <mergeCell ref="AD76:AD77"/>
    <mergeCell ref="F79:F80"/>
    <mergeCell ref="O80:O81"/>
    <mergeCell ref="P80:R81"/>
    <mergeCell ref="S80:U81"/>
    <mergeCell ref="V80:W81"/>
    <mergeCell ref="X80:X81"/>
    <mergeCell ref="Y80:Y81"/>
    <mergeCell ref="Z80:Z81"/>
    <mergeCell ref="AA80:AA81"/>
    <mergeCell ref="G78:N81"/>
    <mergeCell ref="O78:P79"/>
    <mergeCell ref="Q78:Q79"/>
    <mergeCell ref="R78:R79"/>
    <mergeCell ref="S78:S79"/>
    <mergeCell ref="T78:T79"/>
    <mergeCell ref="U78:W79"/>
    <mergeCell ref="X78:Y79"/>
    <mergeCell ref="Z78:AD79"/>
    <mergeCell ref="AB80:AB81"/>
    <mergeCell ref="AC80:AC81"/>
    <mergeCell ref="AD80:AD81"/>
    <mergeCell ref="B69:E72"/>
    <mergeCell ref="G69:N72"/>
    <mergeCell ref="O69:P70"/>
    <mergeCell ref="Q69:Q70"/>
    <mergeCell ref="R69:R70"/>
    <mergeCell ref="S69:S70"/>
    <mergeCell ref="T69:T70"/>
    <mergeCell ref="U69:W70"/>
    <mergeCell ref="X69:Y70"/>
    <mergeCell ref="Z69:AD70"/>
    <mergeCell ref="F70:F71"/>
    <mergeCell ref="O71:O72"/>
    <mergeCell ref="P71:R72"/>
    <mergeCell ref="S71:U72"/>
    <mergeCell ref="V71:W72"/>
    <mergeCell ref="X71:X72"/>
    <mergeCell ref="Y71:Y72"/>
    <mergeCell ref="Z71:Z72"/>
    <mergeCell ref="AA71:AA72"/>
    <mergeCell ref="AB71:AB72"/>
    <mergeCell ref="AC71:AC72"/>
    <mergeCell ref="AD71:AD72"/>
  </mergeCells>
  <phoneticPr fontId="9"/>
  <conditionalFormatting sqref="W29 W16:X16 C11:C12 C15 C18:C19 O12:O13 O15 O19:O20 Q14 S14 X12:X13 Z12:Z13 AB12:AB13 X15 Q17:Q18 S17:S18 X19:X20 Z19:Z20 AB19:AB20 O16:P16 R16 T16 Z15:Z16 AB15:AB16 X21:AD21 C24:C25 C28 C31:C32 Q23:Q24 S23:S24 Z59:Z60 O25:O26 O28 O32:O33 Q27 S27 X25:X26 Z25:Z26 AB25:AB26 S64:S65 R29 T29 X28:X29 Z28:Z29 AB28:AB29 Q30:Q31 S30:S31 Q64:Q65 X32:X33 Z32:Z33 AB32:AB33 O29:P29 X59:X60 F65:F66 F53:F54 Q52:Q53 S52:S53 O54:O55 X54:X55 Z54:Z55 AB54:AB55 F58:F59 Q57:Q58 S57:S58 AB59:AB60 O59:O60 Z66:Z67 X66:X67 AB66:AB67 O66:O67 R50 Q89 Z89 X89 AB89 S89 O89">
    <cfRule type="cellIs" dxfId="139" priority="134" stopIfTrue="1" operator="equal">
      <formula>""</formula>
    </cfRule>
  </conditionalFormatting>
  <conditionalFormatting sqref="F21 N21">
    <cfRule type="cellIs" dxfId="138" priority="133" stopIfTrue="1" operator="equal">
      <formula>IF($F$21:$N$21,"✓")</formula>
    </cfRule>
  </conditionalFormatting>
  <conditionalFormatting sqref="U46:AD47 N50 AA50 Y50 W50 P50 J46:R47">
    <cfRule type="cellIs" dxfId="137" priority="132" stopIfTrue="1" operator="equal">
      <formula>""</formula>
    </cfRule>
  </conditionalFormatting>
  <conditionalFormatting sqref="Q44:S44">
    <cfRule type="cellIs" dxfId="136" priority="130" stopIfTrue="1" operator="equal">
      <formula>""</formula>
    </cfRule>
  </conditionalFormatting>
  <conditionalFormatting sqref="U48 O48 Q48:S48 X48 Z48">
    <cfRule type="cellIs" dxfId="135" priority="128" stopIfTrue="1" operator="equal">
      <formula>""</formula>
    </cfRule>
  </conditionalFormatting>
  <conditionalFormatting sqref="F44">
    <cfRule type="cellIs" dxfId="134" priority="131" stopIfTrue="1" operator="equal">
      <formula>""</formula>
    </cfRule>
  </conditionalFormatting>
  <conditionalFormatting sqref="F48">
    <cfRule type="cellIs" dxfId="133" priority="129" stopIfTrue="1" operator="equal">
      <formula>""</formula>
    </cfRule>
  </conditionalFormatting>
  <conditionalFormatting sqref="F106:F107 Q105:Q106 S105:S106 O107:O108 X107:X108 Z107:Z108 AB107:AB108">
    <cfRule type="cellIs" dxfId="132" priority="125" stopIfTrue="1" operator="equal">
      <formula>""</formula>
    </cfRule>
  </conditionalFormatting>
  <conditionalFormatting sqref="F79:F80 Q78:Q79 S78:S79 O80:O81 X80:X81 Z80:Z81 AB80:AB81">
    <cfRule type="cellIs" dxfId="131" priority="126" stopIfTrue="1" operator="equal">
      <formula>""</formula>
    </cfRule>
  </conditionalFormatting>
  <conditionalFormatting sqref="F36:F37">
    <cfRule type="cellIs" dxfId="130" priority="127" stopIfTrue="1" operator="equal">
      <formula>""</formula>
    </cfRule>
  </conditionalFormatting>
  <conditionalFormatting sqref="Q83 S83 AB83 X83 Z83 O83">
    <cfRule type="cellIs" dxfId="129" priority="124" stopIfTrue="1" operator="equal">
      <formula>""</formula>
    </cfRule>
  </conditionalFormatting>
  <conditionalFormatting sqref="F101:F102 Q100:Q101 S100:S101 O102:O103 X102:X103 Z102:Z103 AB102:AB103">
    <cfRule type="cellIs" dxfId="128" priority="122" stopIfTrue="1" operator="equal">
      <formula>""</formula>
    </cfRule>
  </conditionalFormatting>
  <conditionalFormatting sqref="Q87 S87 AB87 X87 Z87 O87">
    <cfRule type="cellIs" dxfId="127" priority="123" stopIfTrue="1" operator="equal">
      <formula>""</formula>
    </cfRule>
  </conditionalFormatting>
  <conditionalFormatting sqref="F40:F41 O41:O42 X41:X42 Z41:Z42 AB41:AB42">
    <cfRule type="cellIs" dxfId="126" priority="121" stopIfTrue="1" operator="equal">
      <formula>""</formula>
    </cfRule>
  </conditionalFormatting>
  <conditionalFormatting sqref="S90 AB90 X90 Z90">
    <cfRule type="cellIs" dxfId="125" priority="120" stopIfTrue="1" operator="equal">
      <formula>""</formula>
    </cfRule>
  </conditionalFormatting>
  <conditionalFormatting sqref="O90">
    <cfRule type="cellIs" dxfId="124" priority="119" stopIfTrue="1" operator="equal">
      <formula>""</formula>
    </cfRule>
  </conditionalFormatting>
  <conditionalFormatting sqref="O84:O86">
    <cfRule type="cellIs" dxfId="123" priority="117" stopIfTrue="1" operator="equal">
      <formula>""</formula>
    </cfRule>
  </conditionalFormatting>
  <conditionalFormatting sqref="O88">
    <cfRule type="cellIs" dxfId="122" priority="115" stopIfTrue="1" operator="equal">
      <formula>""</formula>
    </cfRule>
  </conditionalFormatting>
  <conditionalFormatting sqref="S84:S86 AB84:AB86 X84:X86 Z84:Z86">
    <cfRule type="cellIs" dxfId="121" priority="118" stopIfTrue="1" operator="equal">
      <formula>""</formula>
    </cfRule>
  </conditionalFormatting>
  <conditionalFormatting sqref="S88 AB88 X88 Z88">
    <cfRule type="cellIs" dxfId="120" priority="116" stopIfTrue="1" operator="equal">
      <formula>""</formula>
    </cfRule>
  </conditionalFormatting>
  <conditionalFormatting sqref="F75:F76 Q74:Q75 S74:S75 O76:O77 X76:X77 Z76:Z77 AB76:AB77">
    <cfRule type="cellIs" dxfId="119" priority="113" stopIfTrue="1" operator="equal">
      <formula>""</formula>
    </cfRule>
  </conditionalFormatting>
  <conditionalFormatting sqref="Z74:AD75">
    <cfRule type="cellIs" dxfId="118" priority="112" operator="equal">
      <formula>""</formula>
    </cfRule>
  </conditionalFormatting>
  <conditionalFormatting sqref="Z57:AD58">
    <cfRule type="cellIs" dxfId="117" priority="111" operator="equal">
      <formula>""</formula>
    </cfRule>
  </conditionalFormatting>
  <conditionalFormatting sqref="Z52:AD53">
    <cfRule type="cellIs" dxfId="116" priority="110" operator="equal">
      <formula>""</formula>
    </cfRule>
  </conditionalFormatting>
  <conditionalFormatting sqref="Z44:AD45">
    <cfRule type="cellIs" dxfId="115" priority="109" operator="equal">
      <formula>""</formula>
    </cfRule>
  </conditionalFormatting>
  <conditionalFormatting sqref="Z27:AD27">
    <cfRule type="cellIs" dxfId="114" priority="107" operator="equal">
      <formula>""</formula>
    </cfRule>
  </conditionalFormatting>
  <conditionalFormatting sqref="Z23:AD24">
    <cfRule type="cellIs" dxfId="113" priority="106" operator="equal">
      <formula>""</formula>
    </cfRule>
  </conditionalFormatting>
  <conditionalFormatting sqref="Z14:AD14">
    <cfRule type="cellIs" dxfId="112" priority="105" operator="equal">
      <formula>""</formula>
    </cfRule>
  </conditionalFormatting>
  <conditionalFormatting sqref="F121:F122">
    <cfRule type="cellIs" dxfId="111" priority="103" stopIfTrue="1" operator="equal">
      <formula>""</formula>
    </cfRule>
  </conditionalFormatting>
  <conditionalFormatting sqref="F126:F127 Q125:Q126 S125:S126 O127:O128 X127:X128 Z127:Z128 AB127:AB128">
    <cfRule type="cellIs" dxfId="110" priority="102" stopIfTrue="1" operator="equal">
      <formula>""</formula>
    </cfRule>
  </conditionalFormatting>
  <conditionalFormatting sqref="Z100:AD101">
    <cfRule type="cellIs" dxfId="109" priority="100" operator="equal">
      <formula>""</formula>
    </cfRule>
  </conditionalFormatting>
  <conditionalFormatting sqref="Z105:AD106">
    <cfRule type="cellIs" dxfId="108" priority="99" operator="equal">
      <formula>""</formula>
    </cfRule>
  </conditionalFormatting>
  <conditionalFormatting sqref="Z125:AD126">
    <cfRule type="cellIs" dxfId="107" priority="97" operator="equal">
      <formula>""</formula>
    </cfRule>
  </conditionalFormatting>
  <conditionalFormatting sqref="F94 Q92:Q93 S92:S93 O94:O98 X94:X98 Z94:Z98 AB94:AB98">
    <cfRule type="cellIs" dxfId="106" priority="96" stopIfTrue="1" operator="equal">
      <formula>""</formula>
    </cfRule>
  </conditionalFormatting>
  <conditionalFormatting sqref="Z92:AD93">
    <cfRule type="cellIs" dxfId="105" priority="95" operator="equal">
      <formula>""</formula>
    </cfRule>
  </conditionalFormatting>
  <conditionalFormatting sqref="F111:F112 Q110:Q111 S110:S111 O112:O113 X112:X113 Z112:Z113 AB112:AB113">
    <cfRule type="cellIs" dxfId="104" priority="94" stopIfTrue="1" operator="equal">
      <formula>""</formula>
    </cfRule>
  </conditionalFormatting>
  <conditionalFormatting sqref="Z110:AD111">
    <cfRule type="cellIs" dxfId="103" priority="93" operator="equal">
      <formula>""</formula>
    </cfRule>
  </conditionalFormatting>
  <conditionalFormatting sqref="F116:F117 Q115:Q116 S115:S116 O117:O118 X117:X118 Z117:Z118 AB117:AB118">
    <cfRule type="cellIs" dxfId="102" priority="92" stopIfTrue="1" operator="equal">
      <formula>""</formula>
    </cfRule>
  </conditionalFormatting>
  <conditionalFormatting sqref="Z115:AD116">
    <cfRule type="cellIs" dxfId="101" priority="91" operator="equal">
      <formula>""</formula>
    </cfRule>
  </conditionalFormatting>
  <conditionalFormatting sqref="Z130:AD131">
    <cfRule type="cellIs" dxfId="100" priority="89" operator="equal">
      <formula>""</formula>
    </cfRule>
  </conditionalFormatting>
  <conditionalFormatting sqref="F131:F132 Q130:Q131 S130:S131 O132:O133 X132:X133 Z132:Z133 AB132:AB133">
    <cfRule type="cellIs" dxfId="99" priority="90" stopIfTrue="1" operator="equal">
      <formula>""</formula>
    </cfRule>
  </conditionalFormatting>
  <conditionalFormatting sqref="K92">
    <cfRule type="cellIs" dxfId="98" priority="88" stopIfTrue="1" operator="equal">
      <formula>""</formula>
    </cfRule>
  </conditionalFormatting>
  <conditionalFormatting sqref="V12:W13">
    <cfRule type="cellIs" dxfId="97" priority="86" operator="equal">
      <formula>""</formula>
    </cfRule>
  </conditionalFormatting>
  <conditionalFormatting sqref="O14:P14">
    <cfRule type="cellIs" dxfId="96" priority="85" operator="equal">
      <formula>""</formula>
    </cfRule>
  </conditionalFormatting>
  <conditionalFormatting sqref="V15:W15">
    <cfRule type="cellIs" dxfId="95" priority="84" operator="equal">
      <formula>""</formula>
    </cfRule>
  </conditionalFormatting>
  <conditionalFormatting sqref="O17:P18">
    <cfRule type="cellIs" dxfId="94" priority="83" operator="equal">
      <formula>""</formula>
    </cfRule>
  </conditionalFormatting>
  <conditionalFormatting sqref="V19:W20">
    <cfRule type="cellIs" dxfId="93" priority="82" operator="equal">
      <formula>""</formula>
    </cfRule>
  </conditionalFormatting>
  <conditionalFormatting sqref="O23:P24">
    <cfRule type="cellIs" dxfId="92" priority="81" operator="equal">
      <formula>""</formula>
    </cfRule>
  </conditionalFormatting>
  <conditionalFormatting sqref="V25:W26">
    <cfRule type="cellIs" dxfId="91" priority="80" operator="equal">
      <formula>""</formula>
    </cfRule>
  </conditionalFormatting>
  <conditionalFormatting sqref="O27:P27">
    <cfRule type="cellIs" dxfId="90" priority="79" operator="equal">
      <formula>""</formula>
    </cfRule>
  </conditionalFormatting>
  <conditionalFormatting sqref="V28:W28">
    <cfRule type="cellIs" dxfId="89" priority="78" operator="equal">
      <formula>""</formula>
    </cfRule>
  </conditionalFormatting>
  <conditionalFormatting sqref="O30:P31">
    <cfRule type="cellIs" dxfId="88" priority="77" operator="equal">
      <formula>""</formula>
    </cfRule>
  </conditionalFormatting>
  <conditionalFormatting sqref="V32:W33">
    <cfRule type="cellIs" dxfId="87" priority="76" operator="equal">
      <formula>""</formula>
    </cfRule>
  </conditionalFormatting>
  <conditionalFormatting sqref="V41:W42">
    <cfRule type="cellIs" dxfId="86" priority="72" operator="equal">
      <formula>""</formula>
    </cfRule>
  </conditionalFormatting>
  <conditionalFormatting sqref="O44:P45">
    <cfRule type="cellIs" dxfId="85" priority="71" operator="equal">
      <formula>""</formula>
    </cfRule>
  </conditionalFormatting>
  <conditionalFormatting sqref="O48:P49">
    <cfRule type="cellIs" dxfId="84" priority="70" operator="equal">
      <formula>""</formula>
    </cfRule>
  </conditionalFormatting>
  <conditionalFormatting sqref="K50:M50">
    <cfRule type="cellIs" dxfId="83" priority="69" operator="equal">
      <formula>""</formula>
    </cfRule>
  </conditionalFormatting>
  <conditionalFormatting sqref="U50:V50">
    <cfRule type="cellIs" dxfId="82" priority="68" operator="equal">
      <formula>""</formula>
    </cfRule>
  </conditionalFormatting>
  <conditionalFormatting sqref="O52:P53">
    <cfRule type="cellIs" dxfId="81" priority="67" operator="equal">
      <formula>""</formula>
    </cfRule>
  </conditionalFormatting>
  <conditionalFormatting sqref="V54:W55">
    <cfRule type="cellIs" dxfId="80" priority="66" operator="equal">
      <formula>""</formula>
    </cfRule>
  </conditionalFormatting>
  <conditionalFormatting sqref="O57:P58">
    <cfRule type="cellIs" dxfId="79" priority="65" operator="equal">
      <formula>""</formula>
    </cfRule>
  </conditionalFormatting>
  <conditionalFormatting sqref="V59:W60">
    <cfRule type="cellIs" dxfId="78" priority="64" operator="equal">
      <formula>""</formula>
    </cfRule>
  </conditionalFormatting>
  <conditionalFormatting sqref="O64:P65">
    <cfRule type="cellIs" dxfId="77" priority="63" operator="equal">
      <formula>""</formula>
    </cfRule>
  </conditionalFormatting>
  <conditionalFormatting sqref="V66:W67">
    <cfRule type="cellIs" dxfId="76" priority="62" operator="equal">
      <formula>""</formula>
    </cfRule>
  </conditionalFormatting>
  <conditionalFormatting sqref="V76:W77">
    <cfRule type="cellIs" dxfId="75" priority="61" operator="equal">
      <formula>""</formula>
    </cfRule>
  </conditionalFormatting>
  <conditionalFormatting sqref="O74:P75">
    <cfRule type="cellIs" dxfId="74" priority="60" operator="equal">
      <formula>""</formula>
    </cfRule>
  </conditionalFormatting>
  <conditionalFormatting sqref="O78:P79">
    <cfRule type="cellIs" dxfId="73" priority="59" operator="equal">
      <formula>""</formula>
    </cfRule>
  </conditionalFormatting>
  <conditionalFormatting sqref="V80:W81">
    <cfRule type="cellIs" dxfId="72" priority="58" operator="equal">
      <formula>""</formula>
    </cfRule>
  </conditionalFormatting>
  <conditionalFormatting sqref="V84:W86">
    <cfRule type="cellIs" dxfId="71" priority="57" operator="equal">
      <formula>""</formula>
    </cfRule>
  </conditionalFormatting>
  <conditionalFormatting sqref="V88:W88">
    <cfRule type="cellIs" dxfId="70" priority="56" operator="equal">
      <formula>""</formula>
    </cfRule>
  </conditionalFormatting>
  <conditionalFormatting sqref="V90:W90">
    <cfRule type="cellIs" dxfId="69" priority="55" operator="equal">
      <formula>""</formula>
    </cfRule>
  </conditionalFormatting>
  <conditionalFormatting sqref="O92:P93">
    <cfRule type="cellIs" dxfId="68" priority="54" operator="equal">
      <formula>""</formula>
    </cfRule>
  </conditionalFormatting>
  <conditionalFormatting sqref="V94:W98">
    <cfRule type="cellIs" dxfId="67" priority="53" operator="equal">
      <formula>""</formula>
    </cfRule>
  </conditionalFormatting>
  <conditionalFormatting sqref="O100:P101">
    <cfRule type="cellIs" dxfId="66" priority="52" operator="equal">
      <formula>""</formula>
    </cfRule>
  </conditionalFormatting>
  <conditionalFormatting sqref="V102:W103">
    <cfRule type="cellIs" dxfId="65" priority="51" operator="equal">
      <formula>""</formula>
    </cfRule>
  </conditionalFormatting>
  <conditionalFormatting sqref="O105:P106">
    <cfRule type="cellIs" dxfId="64" priority="50" operator="equal">
      <formula>""</formula>
    </cfRule>
  </conditionalFormatting>
  <conditionalFormatting sqref="V107:W108">
    <cfRule type="cellIs" dxfId="63" priority="49" operator="equal">
      <formula>""</formula>
    </cfRule>
  </conditionalFormatting>
  <conditionalFormatting sqref="O110:P111">
    <cfRule type="cellIs" dxfId="62" priority="48" operator="equal">
      <formula>""</formula>
    </cfRule>
  </conditionalFormatting>
  <conditionalFormatting sqref="V112:W113">
    <cfRule type="cellIs" dxfId="61" priority="47" operator="equal">
      <formula>""</formula>
    </cfRule>
  </conditionalFormatting>
  <conditionalFormatting sqref="O115:P116">
    <cfRule type="cellIs" dxfId="60" priority="46" operator="equal">
      <formula>""</formula>
    </cfRule>
  </conditionalFormatting>
  <conditionalFormatting sqref="V117:W118">
    <cfRule type="cellIs" dxfId="59" priority="45" operator="equal">
      <formula>""</formula>
    </cfRule>
  </conditionalFormatting>
  <conditionalFormatting sqref="O125:P126">
    <cfRule type="cellIs" dxfId="58" priority="42" operator="equal">
      <formula>""</formula>
    </cfRule>
  </conditionalFormatting>
  <conditionalFormatting sqref="V127:W128">
    <cfRule type="cellIs" dxfId="57" priority="41" operator="equal">
      <formula>""</formula>
    </cfRule>
  </conditionalFormatting>
  <conditionalFormatting sqref="O130:P131">
    <cfRule type="cellIs" dxfId="56" priority="40" operator="equal">
      <formula>""</formula>
    </cfRule>
  </conditionalFormatting>
  <conditionalFormatting sqref="V132:W133">
    <cfRule type="cellIs" dxfId="55" priority="39" operator="equal">
      <formula>""</formula>
    </cfRule>
  </conditionalFormatting>
  <conditionalFormatting sqref="Z135:AD136">
    <cfRule type="cellIs" dxfId="54" priority="37" operator="equal">
      <formula>""</formula>
    </cfRule>
  </conditionalFormatting>
  <conditionalFormatting sqref="F136:F137 Q135:Q136 S135:S136 O137:O138 X137:X138 Z137:Z138 AB137:AB138">
    <cfRule type="cellIs" dxfId="53" priority="38" stopIfTrue="1" operator="equal">
      <formula>""</formula>
    </cfRule>
  </conditionalFormatting>
  <conditionalFormatting sqref="O135:P136">
    <cfRule type="cellIs" dxfId="52" priority="36" operator="equal">
      <formula>""</formula>
    </cfRule>
  </conditionalFormatting>
  <conditionalFormatting sqref="V137:W138">
    <cfRule type="cellIs" dxfId="51" priority="35" operator="equal">
      <formula>""</formula>
    </cfRule>
  </conditionalFormatting>
  <conditionalFormatting sqref="F70:F71 Q69:Q70 S69:S70 O71:O72 X71:X72 Z71:Z72 AB71:AB72">
    <cfRule type="cellIs" dxfId="50" priority="34" stopIfTrue="1" operator="equal">
      <formula>""</formula>
    </cfRule>
  </conditionalFormatting>
  <conditionalFormatting sqref="Z69:AD70">
    <cfRule type="cellIs" dxfId="49" priority="33" operator="equal">
      <formula>""</formula>
    </cfRule>
  </conditionalFormatting>
  <conditionalFormatting sqref="O69:P70">
    <cfRule type="cellIs" dxfId="48" priority="32" operator="equal">
      <formula>""</formula>
    </cfRule>
  </conditionalFormatting>
  <conditionalFormatting sqref="V71:W72">
    <cfRule type="cellIs" dxfId="47" priority="31" operator="equal">
      <formula>""</formula>
    </cfRule>
  </conditionalFormatting>
  <conditionalFormatting sqref="Z17:AD18">
    <cfRule type="cellIs" dxfId="46" priority="30" operator="equal">
      <formula>""</formula>
    </cfRule>
  </conditionalFormatting>
  <conditionalFormatting sqref="Z30:AD31">
    <cfRule type="cellIs" dxfId="45" priority="29" operator="equal">
      <formula>""</formula>
    </cfRule>
  </conditionalFormatting>
  <conditionalFormatting sqref="Z64:AD65">
    <cfRule type="cellIs" dxfId="44" priority="27" operator="equal">
      <formula>""</formula>
    </cfRule>
  </conditionalFormatting>
  <conditionalFormatting sqref="Z78:AD79">
    <cfRule type="cellIs" dxfId="43" priority="26" operator="equal">
      <formula>""</formula>
    </cfRule>
  </conditionalFormatting>
  <conditionalFormatting sqref="Q10:Q11 S10:S11">
    <cfRule type="cellIs" dxfId="42" priority="25" stopIfTrue="1" operator="equal">
      <formula>""</formula>
    </cfRule>
  </conditionalFormatting>
  <conditionalFormatting sqref="O10:P11">
    <cfRule type="cellIs" dxfId="41" priority="24" operator="equal">
      <formula>""</formula>
    </cfRule>
  </conditionalFormatting>
  <conditionalFormatting sqref="Z10:AD11">
    <cfRule type="cellIs" dxfId="40" priority="23" operator="equal">
      <formula>""</formula>
    </cfRule>
  </conditionalFormatting>
  <conditionalFormatting sqref="Q35:Q36 S35:S36 O37:O38 X37:X38 Z37:Z38 AB37:AB38">
    <cfRule type="cellIs" dxfId="39" priority="22" stopIfTrue="1" operator="equal">
      <formula>""</formula>
    </cfRule>
  </conditionalFormatting>
  <conditionalFormatting sqref="Q39:Q40 S39:S40">
    <cfRule type="cellIs" dxfId="38" priority="21" stopIfTrue="1" operator="equal">
      <formula>""</formula>
    </cfRule>
  </conditionalFormatting>
  <conditionalFormatting sqref="Z35:AD36">
    <cfRule type="cellIs" dxfId="37" priority="20" operator="equal">
      <formula>""</formula>
    </cfRule>
  </conditionalFormatting>
  <conditionalFormatting sqref="O35:P36">
    <cfRule type="cellIs" dxfId="36" priority="19" operator="equal">
      <formula>""</formula>
    </cfRule>
  </conditionalFormatting>
  <conditionalFormatting sqref="V37:W38">
    <cfRule type="cellIs" dxfId="35" priority="18" operator="equal">
      <formula>""</formula>
    </cfRule>
  </conditionalFormatting>
  <conditionalFormatting sqref="O39:P40">
    <cfRule type="cellIs" dxfId="34" priority="17" operator="equal">
      <formula>""</formula>
    </cfRule>
  </conditionalFormatting>
  <conditionalFormatting sqref="Z39">
    <cfRule type="cellIs" dxfId="33" priority="16" stopIfTrue="1" operator="equal">
      <formula>""</formula>
    </cfRule>
  </conditionalFormatting>
  <conditionalFormatting sqref="F62:AD63">
    <cfRule type="cellIs" dxfId="32" priority="15" stopIfTrue="1" operator="equal">
      <formula>""</formula>
    </cfRule>
  </conditionalFormatting>
  <conditionalFormatting sqref="K83">
    <cfRule type="cellIs" dxfId="31" priority="14" stopIfTrue="1" operator="equal">
      <formula>""</formula>
    </cfRule>
  </conditionalFormatting>
  <conditionalFormatting sqref="F83">
    <cfRule type="cellIs" dxfId="30" priority="13" stopIfTrue="1" operator="equal">
      <formula>""</formula>
    </cfRule>
  </conditionalFormatting>
  <conditionalFormatting sqref="K85">
    <cfRule type="cellIs" dxfId="29" priority="12" stopIfTrue="1" operator="equal">
      <formula>""</formula>
    </cfRule>
  </conditionalFormatting>
  <conditionalFormatting sqref="F85">
    <cfRule type="cellIs" dxfId="28" priority="11" stopIfTrue="1" operator="equal">
      <formula>""</formula>
    </cfRule>
  </conditionalFormatting>
  <conditionalFormatting sqref="K87">
    <cfRule type="cellIs" dxfId="27" priority="10" stopIfTrue="1" operator="equal">
      <formula>""</formula>
    </cfRule>
  </conditionalFormatting>
  <conditionalFormatting sqref="F87">
    <cfRule type="cellIs" dxfId="26" priority="9" stopIfTrue="1" operator="equal">
      <formula>""</formula>
    </cfRule>
  </conditionalFormatting>
  <conditionalFormatting sqref="K89">
    <cfRule type="cellIs" dxfId="25" priority="8" stopIfTrue="1" operator="equal">
      <formula>""</formula>
    </cfRule>
  </conditionalFormatting>
  <conditionalFormatting sqref="F89">
    <cfRule type="cellIs" dxfId="24" priority="7" stopIfTrue="1" operator="equal">
      <formula>""</formula>
    </cfRule>
  </conditionalFormatting>
  <conditionalFormatting sqref="O120:P121">
    <cfRule type="cellIs" dxfId="23" priority="1" operator="equal">
      <formula>""</formula>
    </cfRule>
  </conditionalFormatting>
  <conditionalFormatting sqref="V122:W123">
    <cfRule type="cellIs" dxfId="22" priority="4" operator="equal">
      <formula>""</formula>
    </cfRule>
  </conditionalFormatting>
  <conditionalFormatting sqref="Z120:AD121">
    <cfRule type="cellIs" dxfId="21" priority="2" operator="equal">
      <formula>""</formula>
    </cfRule>
  </conditionalFormatting>
  <conditionalFormatting sqref="O122:O123 X122:X123 Z122:Z123 AB122:AB123">
    <cfRule type="cellIs" dxfId="20" priority="6" stopIfTrue="1" operator="equal">
      <formula>""</formula>
    </cfRule>
  </conditionalFormatting>
  <conditionalFormatting sqref="K120">
    <cfRule type="cellIs" dxfId="19" priority="5" stopIfTrue="1" operator="equal">
      <formula>""</formula>
    </cfRule>
  </conditionalFormatting>
  <conditionalFormatting sqref="Q120:Q121 S120:S121">
    <cfRule type="cellIs" dxfId="18" priority="3" stopIfTrue="1" operator="equal">
      <formula>""</formula>
    </cfRule>
  </conditionalFormatting>
  <dataValidations count="4">
    <dataValidation type="list" allowBlank="1" showInputMessage="1" showErrorMessage="1" sqref="F36 C31:C32 C28 C24:C25 C11:C12 C15 C18:C19 O59:O60 F58:F59 F65:F66 N21 O12:O13 O15 O19:O20 O25:O26 O28 F53 O54:O55 F21 F48 F44 O32:O33 O80:O81 O137:O138 O41:O42 F106 F94 F85 F79 O102:O103 F101 O71:O72 F40 O84:O86 O88 O76:O77 F75 F89 F121 O117:O118 F126 O90 O94:O98 O107:O108 F111 O112:O113 F116 O127:O128 F131 O132:O133 F136 O66:O67 F70 O37:O38 F83 F87 O122:O123">
      <formula1>"✓"</formula1>
    </dataValidation>
    <dataValidation type="list" allowBlank="1" showInputMessage="1" showErrorMessage="1" sqref="V15:W15 O17:P18 V19:W20 O23:P24 V25:W26 O27:P27 V28:W28 O30:P31 V32:W33 V66:W67 O69:P70 V71:W72 V41:W42 O44:P45 O48:P49 K50:M50 U50:V50 O52:P53 V54:W55 O57:P58 V59:W60 O64:P65 V137:W138 V76:W77 O74:P75 O78:P79 V80:W81 O83:P83 V84:W86 O87:P87 V88:W88 O89:P89 V90:W90 O92:P93 V94:W98 O100:P101 V102:W103 O105:P106 V107:W108 O110:P111 V112:W113 O115:P116 V117:W118 V37:W38 O39:P40 O125:P126 V127:W128 O130:P131 V132:W133 O135:P136 O35:P36 O120:P121 V122:W123">
      <formula1>"令和,平成"</formula1>
    </dataValidation>
    <dataValidation type="list" showInputMessage="1" showErrorMessage="1" sqref="O14:P14 V12:W13 O10:P11">
      <formula1>"令和,平成"</formula1>
    </dataValidation>
    <dataValidation type="list" allowBlank="1" showInputMessage="1" showErrorMessage="1" sqref="W29 O16 W16 O29">
      <formula1>"令和,平成, 昭和"</formula1>
    </dataValidation>
  </dataValidations>
  <printOptions horizontalCentered="1"/>
  <pageMargins left="0.39370078740157483" right="0.39370078740157483" top="0.39370078740157483" bottom="0" header="0.31496062992125984" footer="0"/>
  <pageSetup paperSize="9" scale="48" orientation="portrait" horizontalDpi="300" verticalDpi="300" r:id="rId1"/>
  <headerFooter scaleWithDoc="0">
    <oddFooter>&amp;R&amp;10（令和4年10月開講訓練科から適用）</oddFooter>
  </headerFooter>
  <rowBreaks count="1" manualBreakCount="1">
    <brk id="81" max="29" man="1"/>
  </rowBreaks>
  <colBreaks count="1" manualBreakCount="1">
    <brk id="31" max="87" man="1"/>
  </colBreaks>
  <drawing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70C0"/>
  </sheetPr>
  <dimension ref="A1:B49"/>
  <sheetViews>
    <sheetView view="pageBreakPreview" topLeftCell="A31" zoomScale="85" zoomScaleNormal="85" zoomScaleSheetLayoutView="85" workbookViewId="0">
      <selection activeCell="I25" sqref="I25"/>
    </sheetView>
  </sheetViews>
  <sheetFormatPr defaultRowHeight="15" customHeight="1"/>
  <cols>
    <col min="1" max="1" width="27.625" style="46" customWidth="1"/>
    <col min="2" max="2" width="73.625" style="46" customWidth="1"/>
    <col min="257" max="257" width="27.625" customWidth="1"/>
    <col min="258" max="258" width="73.625" customWidth="1"/>
    <col min="513" max="513" width="27.625" customWidth="1"/>
    <col min="514" max="514" width="73.625" customWidth="1"/>
    <col min="769" max="769" width="27.625" customWidth="1"/>
    <col min="770" max="770" width="73.625" customWidth="1"/>
    <col min="1025" max="1025" width="27.625" customWidth="1"/>
    <col min="1026" max="1026" width="73.625" customWidth="1"/>
    <col min="1281" max="1281" width="27.625" customWidth="1"/>
    <col min="1282" max="1282" width="73.625" customWidth="1"/>
    <col min="1537" max="1537" width="27.625" customWidth="1"/>
    <col min="1538" max="1538" width="73.625" customWidth="1"/>
    <col min="1793" max="1793" width="27.625" customWidth="1"/>
    <col min="1794" max="1794" width="73.625" customWidth="1"/>
    <col min="2049" max="2049" width="27.625" customWidth="1"/>
    <col min="2050" max="2050" width="73.625" customWidth="1"/>
    <col min="2305" max="2305" width="27.625" customWidth="1"/>
    <col min="2306" max="2306" width="73.625" customWidth="1"/>
    <col min="2561" max="2561" width="27.625" customWidth="1"/>
    <col min="2562" max="2562" width="73.625" customWidth="1"/>
    <col min="2817" max="2817" width="27.625" customWidth="1"/>
    <col min="2818" max="2818" width="73.625" customWidth="1"/>
    <col min="3073" max="3073" width="27.625" customWidth="1"/>
    <col min="3074" max="3074" width="73.625" customWidth="1"/>
    <col min="3329" max="3329" width="27.625" customWidth="1"/>
    <col min="3330" max="3330" width="73.625" customWidth="1"/>
    <col min="3585" max="3585" width="27.625" customWidth="1"/>
    <col min="3586" max="3586" width="73.625" customWidth="1"/>
    <col min="3841" max="3841" width="27.625" customWidth="1"/>
    <col min="3842" max="3842" width="73.625" customWidth="1"/>
    <col min="4097" max="4097" width="27.625" customWidth="1"/>
    <col min="4098" max="4098" width="73.625" customWidth="1"/>
    <col min="4353" max="4353" width="27.625" customWidth="1"/>
    <col min="4354" max="4354" width="73.625" customWidth="1"/>
    <col min="4609" max="4609" width="27.625" customWidth="1"/>
    <col min="4610" max="4610" width="73.625" customWidth="1"/>
    <col min="4865" max="4865" width="27.625" customWidth="1"/>
    <col min="4866" max="4866" width="73.625" customWidth="1"/>
    <col min="5121" max="5121" width="27.625" customWidth="1"/>
    <col min="5122" max="5122" width="73.625" customWidth="1"/>
    <col min="5377" max="5377" width="27.625" customWidth="1"/>
    <col min="5378" max="5378" width="73.625" customWidth="1"/>
    <col min="5633" max="5633" width="27.625" customWidth="1"/>
    <col min="5634" max="5634" width="73.625" customWidth="1"/>
    <col min="5889" max="5889" width="27.625" customWidth="1"/>
    <col min="5890" max="5890" width="73.625" customWidth="1"/>
    <col min="6145" max="6145" width="27.625" customWidth="1"/>
    <col min="6146" max="6146" width="73.625" customWidth="1"/>
    <col min="6401" max="6401" width="27.625" customWidth="1"/>
    <col min="6402" max="6402" width="73.625" customWidth="1"/>
    <col min="6657" max="6657" width="27.625" customWidth="1"/>
    <col min="6658" max="6658" width="73.625" customWidth="1"/>
    <col min="6913" max="6913" width="27.625" customWidth="1"/>
    <col min="6914" max="6914" width="73.625" customWidth="1"/>
    <col min="7169" max="7169" width="27.625" customWidth="1"/>
    <col min="7170" max="7170" width="73.625" customWidth="1"/>
    <col min="7425" max="7425" width="27.625" customWidth="1"/>
    <col min="7426" max="7426" width="73.625" customWidth="1"/>
    <col min="7681" max="7681" width="27.625" customWidth="1"/>
    <col min="7682" max="7682" width="73.625" customWidth="1"/>
    <col min="7937" max="7937" width="27.625" customWidth="1"/>
    <col min="7938" max="7938" width="73.625" customWidth="1"/>
    <col min="8193" max="8193" width="27.625" customWidth="1"/>
    <col min="8194" max="8194" width="73.625" customWidth="1"/>
    <col min="8449" max="8449" width="27.625" customWidth="1"/>
    <col min="8450" max="8450" width="73.625" customWidth="1"/>
    <col min="8705" max="8705" width="27.625" customWidth="1"/>
    <col min="8706" max="8706" width="73.625" customWidth="1"/>
    <col min="8961" max="8961" width="27.625" customWidth="1"/>
    <col min="8962" max="8962" width="73.625" customWidth="1"/>
    <col min="9217" max="9217" width="27.625" customWidth="1"/>
    <col min="9218" max="9218" width="73.625" customWidth="1"/>
    <col min="9473" max="9473" width="27.625" customWidth="1"/>
    <col min="9474" max="9474" width="73.625" customWidth="1"/>
    <col min="9729" max="9729" width="27.625" customWidth="1"/>
    <col min="9730" max="9730" width="73.625" customWidth="1"/>
    <col min="9985" max="9985" width="27.625" customWidth="1"/>
    <col min="9986" max="9986" width="73.625" customWidth="1"/>
    <col min="10241" max="10241" width="27.625" customWidth="1"/>
    <col min="10242" max="10242" width="73.625" customWidth="1"/>
    <col min="10497" max="10497" width="27.625" customWidth="1"/>
    <col min="10498" max="10498" width="73.625" customWidth="1"/>
    <col min="10753" max="10753" width="27.625" customWidth="1"/>
    <col min="10754" max="10754" width="73.625" customWidth="1"/>
    <col min="11009" max="11009" width="27.625" customWidth="1"/>
    <col min="11010" max="11010" width="73.625" customWidth="1"/>
    <col min="11265" max="11265" width="27.625" customWidth="1"/>
    <col min="11266" max="11266" width="73.625" customWidth="1"/>
    <col min="11521" max="11521" width="27.625" customWidth="1"/>
    <col min="11522" max="11522" width="73.625" customWidth="1"/>
    <col min="11777" max="11777" width="27.625" customWidth="1"/>
    <col min="11778" max="11778" width="73.625" customWidth="1"/>
    <col min="12033" max="12033" width="27.625" customWidth="1"/>
    <col min="12034" max="12034" width="73.625" customWidth="1"/>
    <col min="12289" max="12289" width="27.625" customWidth="1"/>
    <col min="12290" max="12290" width="73.625" customWidth="1"/>
    <col min="12545" max="12545" width="27.625" customWidth="1"/>
    <col min="12546" max="12546" width="73.625" customWidth="1"/>
    <col min="12801" max="12801" width="27.625" customWidth="1"/>
    <col min="12802" max="12802" width="73.625" customWidth="1"/>
    <col min="13057" max="13057" width="27.625" customWidth="1"/>
    <col min="13058" max="13058" width="73.625" customWidth="1"/>
    <col min="13313" max="13313" width="27.625" customWidth="1"/>
    <col min="13314" max="13314" width="73.625" customWidth="1"/>
    <col min="13569" max="13569" width="27.625" customWidth="1"/>
    <col min="13570" max="13570" width="73.625" customWidth="1"/>
    <col min="13825" max="13825" width="27.625" customWidth="1"/>
    <col min="13826" max="13826" width="73.625" customWidth="1"/>
    <col min="14081" max="14081" width="27.625" customWidth="1"/>
    <col min="14082" max="14082" width="73.625" customWidth="1"/>
    <col min="14337" max="14337" width="27.625" customWidth="1"/>
    <col min="14338" max="14338" width="73.625" customWidth="1"/>
    <col min="14593" max="14593" width="27.625" customWidth="1"/>
    <col min="14594" max="14594" width="73.625" customWidth="1"/>
    <col min="14849" max="14849" width="27.625" customWidth="1"/>
    <col min="14850" max="14850" width="73.625" customWidth="1"/>
    <col min="15105" max="15105" width="27.625" customWidth="1"/>
    <col min="15106" max="15106" width="73.625" customWidth="1"/>
    <col min="15361" max="15361" width="27.625" customWidth="1"/>
    <col min="15362" max="15362" width="73.625" customWidth="1"/>
    <col min="15617" max="15617" width="27.625" customWidth="1"/>
    <col min="15618" max="15618" width="73.625" customWidth="1"/>
    <col min="15873" max="15873" width="27.625" customWidth="1"/>
    <col min="15874" max="15874" width="73.625" customWidth="1"/>
    <col min="16129" max="16129" width="27.625" customWidth="1"/>
    <col min="16130" max="16130" width="73.625" customWidth="1"/>
  </cols>
  <sheetData>
    <row r="1" spans="1:2" ht="18" customHeight="1" thickTop="1">
      <c r="A1" s="617" t="s">
        <v>636</v>
      </c>
      <c r="B1" s="617" t="s">
        <v>984</v>
      </c>
    </row>
    <row r="2" spans="1:2" ht="18" customHeight="1">
      <c r="A2" s="618" t="s">
        <v>637</v>
      </c>
      <c r="B2" s="618">
        <v>20200106</v>
      </c>
    </row>
    <row r="3" spans="1:2" ht="18" customHeight="1">
      <c r="A3" s="354" t="s">
        <v>467</v>
      </c>
      <c r="B3" s="354" t="str">
        <f>ASC(様式1!$F$44)</f>
        <v>201200314</v>
      </c>
    </row>
    <row r="4" spans="1:2" ht="18" customHeight="1">
      <c r="A4" s="355" t="s">
        <v>638</v>
      </c>
      <c r="B4" s="355" t="str">
        <f>TEXT(様式1!$O$3,"ggge年m月d日")</f>
        <v>令和5年1月31日</v>
      </c>
    </row>
    <row r="5" spans="1:2" ht="18" customHeight="1">
      <c r="A5" s="355" t="s">
        <v>468</v>
      </c>
      <c r="B5" s="355" t="str">
        <f>IF(様式1!$E$20="○","001","")&amp;IF(様式1!$E$21="○","002","")</f>
        <v>002</v>
      </c>
    </row>
    <row r="6" spans="1:2" s="553" customFormat="1" ht="18" customHeight="1">
      <c r="A6" s="356" t="s">
        <v>469</v>
      </c>
      <c r="B6" s="356" t="str">
        <f>IF(ISBLANK(登録用!L5:T5),"",LEFT(様式5!L6,2))</f>
        <v>03</v>
      </c>
    </row>
    <row r="7" spans="1:2" ht="18" customHeight="1">
      <c r="A7" s="355" t="s">
        <v>430</v>
      </c>
      <c r="B7" s="355" t="str">
        <f>DBCS(TRIM(CLEAN(様式1!G36)))</f>
        <v>ゼロから始めるＷｏｒｄ・Ｅｘｃｅｌ・ＰｏｗｅｒＰｏｉｎｔ実践科（託児・短時間）</v>
      </c>
    </row>
    <row r="8" spans="1:2" ht="18" customHeight="1">
      <c r="A8" s="355" t="s">
        <v>639</v>
      </c>
      <c r="B8" s="355" t="str">
        <f>TEXT(様式5!$F$11,"ggge年m月d日")</f>
        <v>令和5年3月13日</v>
      </c>
    </row>
    <row r="9" spans="1:2" ht="18" customHeight="1">
      <c r="A9" s="355" t="s">
        <v>640</v>
      </c>
      <c r="B9" s="355" t="str">
        <f>TEXT(様式5!$M$11,"ggge年m月d日")</f>
        <v>令和5年4月28日</v>
      </c>
    </row>
    <row r="10" spans="1:2" ht="18" customHeight="1">
      <c r="A10" s="355" t="s">
        <v>641</v>
      </c>
      <c r="B10" s="355" t="str">
        <f>TEXT(様式5!$F$12,"ggge年m月d日")</f>
        <v>令和5年5月9日</v>
      </c>
    </row>
    <row r="11" spans="1:2" ht="18" customHeight="1">
      <c r="A11" s="355" t="s">
        <v>642</v>
      </c>
      <c r="B11" s="355" t="str">
        <f>TEXT(様式5!$F$14,"ggge年m月d日")</f>
        <v>令和5年5月11日</v>
      </c>
    </row>
    <row r="12" spans="1:2" ht="18" customHeight="1">
      <c r="A12" s="355" t="s">
        <v>643</v>
      </c>
      <c r="B12" s="355" t="str">
        <f>TEXT(様式1!$F$37,"ggge年m月d日")</f>
        <v>令和5年5月23日</v>
      </c>
    </row>
    <row r="13" spans="1:2" ht="18" customHeight="1">
      <c r="A13" s="355" t="s">
        <v>644</v>
      </c>
      <c r="B13" s="355" t="str">
        <f>TEXT(様式1!$K$37,"ggge年m月d日")</f>
        <v>令和5年8月22日</v>
      </c>
    </row>
    <row r="14" spans="1:2" ht="18" customHeight="1">
      <c r="A14" s="354" t="s">
        <v>470</v>
      </c>
      <c r="B14" s="354" t="str">
        <f>ASC(様式1!$P$37)</f>
        <v>3</v>
      </c>
    </row>
    <row r="15" spans="1:2" ht="18" customHeight="1">
      <c r="A15" s="354" t="s">
        <v>471</v>
      </c>
      <c r="B15" s="354">
        <f>様式5!AF15</f>
        <v>60</v>
      </c>
    </row>
    <row r="16" spans="1:2" ht="18" customHeight="1">
      <c r="A16" s="355" t="s">
        <v>645</v>
      </c>
      <c r="B16" s="355" t="str">
        <f>TEXT(様式5!$G$16,"00")</f>
        <v>09</v>
      </c>
    </row>
    <row r="17" spans="1:2" ht="18" customHeight="1">
      <c r="A17" s="355" t="s">
        <v>646</v>
      </c>
      <c r="B17" s="355" t="str">
        <f>TEXT(様式5!$I$16,"00")</f>
        <v>30</v>
      </c>
    </row>
    <row r="18" spans="1:2" ht="18" customHeight="1">
      <c r="A18" s="355" t="s">
        <v>647</v>
      </c>
      <c r="B18" s="355" t="str">
        <f>TEXT(様式5!$L$16,"00")</f>
        <v>14</v>
      </c>
    </row>
    <row r="19" spans="1:2" ht="18" customHeight="1">
      <c r="A19" s="355" t="s">
        <v>648</v>
      </c>
      <c r="B19" s="355" t="str">
        <f>TEXT(様式5!$N$16,"00")</f>
        <v>00</v>
      </c>
    </row>
    <row r="20" spans="1:2" s="553" customFormat="1" ht="18" customHeight="1">
      <c r="A20" s="354" t="s">
        <v>472</v>
      </c>
      <c r="B20" s="354">
        <f>様式5!G48</f>
        <v>243</v>
      </c>
    </row>
    <row r="21" spans="1:2" ht="18" customHeight="1">
      <c r="A21" s="354" t="s">
        <v>649</v>
      </c>
      <c r="B21" s="354" t="str">
        <f>ASC(様式1!$F$38)</f>
        <v>15</v>
      </c>
    </row>
    <row r="22" spans="1:2" ht="18" customHeight="1">
      <c r="A22" s="355" t="s">
        <v>650</v>
      </c>
      <c r="B22" s="355" t="str">
        <f>IF(ISBLANK(様式5!$F$17),"特になし",DBCS(TRIM(SUBSTITUTE(様式5!$F$17,CHAR(10),"　"))))</f>
        <v>特になし</v>
      </c>
    </row>
    <row r="23" spans="1:2" ht="18" customHeight="1">
      <c r="A23" s="355" t="s">
        <v>651</v>
      </c>
      <c r="B23" s="355" t="str">
        <f>IF(様式5!F18="✔","1","0")</f>
        <v>0</v>
      </c>
    </row>
    <row r="24" spans="1:2" ht="18" customHeight="1">
      <c r="A24" s="355" t="s">
        <v>652</v>
      </c>
      <c r="B24" s="355" t="str">
        <f>IF(様式5!L18="✔","1","0")</f>
        <v>0</v>
      </c>
    </row>
    <row r="25" spans="1:2" ht="18" customHeight="1">
      <c r="A25" s="355" t="s">
        <v>653</v>
      </c>
      <c r="B25" s="355" t="str">
        <f>IF(様式5!T18="✔","1","0")</f>
        <v>0</v>
      </c>
    </row>
    <row r="26" spans="1:2" ht="18" customHeight="1">
      <c r="A26" s="355" t="s">
        <v>654</v>
      </c>
      <c r="B26" s="355" t="str">
        <f>IF(様式5!AA18="✔","1","0")</f>
        <v>0</v>
      </c>
    </row>
    <row r="27" spans="1:2" ht="18" customHeight="1">
      <c r="A27" s="355" t="s">
        <v>655</v>
      </c>
      <c r="B27" s="355" t="str">
        <f>IF(様式5!F19="✔","1","0")</f>
        <v>0</v>
      </c>
    </row>
    <row r="28" spans="1:2" ht="18" customHeight="1">
      <c r="A28" s="355" t="s">
        <v>656</v>
      </c>
      <c r="B28" s="355" t="str">
        <f>IF(様式5!L19="✔","1","0")</f>
        <v>0</v>
      </c>
    </row>
    <row r="29" spans="1:2" ht="18" customHeight="1">
      <c r="A29" s="355" t="s">
        <v>657</v>
      </c>
      <c r="B29" s="355" t="str">
        <f>IF(様式5!T19="✔","1","0")</f>
        <v>0</v>
      </c>
    </row>
    <row r="30" spans="1:2" ht="26.1" customHeight="1">
      <c r="A30" s="355" t="s">
        <v>473</v>
      </c>
      <c r="B30" s="356" t="str">
        <f>DBCS(TRIM(SUBSTITUTE(様式5!$F$20,CHAR(10),"　")))</f>
        <v>オフィスソフトの活用能力を身につけ、多様なビジネス文書の作成やプレゼン資料の作成ができる。</v>
      </c>
    </row>
    <row r="31" spans="1:2" ht="26.1" customHeight="1">
      <c r="A31" s="355" t="s">
        <v>658</v>
      </c>
      <c r="B31" s="356" t="str">
        <f>DBCS(TRIM(CLEAN(様式5!AN21)))</f>
        <v>コンピュータサービス技能評価試験３級（ワープロ部門）　中央職業能力開発協会（任意）、コンピュータサービス技能評価試験３級（表計算部門）　中央職業能力開発協会（任意）</v>
      </c>
    </row>
    <row r="32" spans="1:2" ht="18" customHeight="1">
      <c r="A32" s="427" t="s">
        <v>659</v>
      </c>
      <c r="B32" s="355" t="str">
        <f>DBCS(TRIM(SUBSTITUTE(様式5!$Y$7,CHAR(10),"　")))</f>
        <v>ＯＡ事務員</v>
      </c>
    </row>
    <row r="33" spans="1:2" ht="26.1" customHeight="1">
      <c r="A33" s="427" t="s">
        <v>660</v>
      </c>
      <c r="B33" s="356" t="str">
        <f>DBCS(TRIM(SUBSTITUTE(様式5!F28,CHAR(10),"　")))</f>
        <v>ワープロ・表計算・プレゼンテーションソフトの操作方法やビジネス文書・帳票類・プレゼン資料の作成に関する知識及び技術を習得する。　【短時間・オンライン対応コース（ＰＣ貸出あり（無料）】</v>
      </c>
    </row>
    <row r="34" spans="1:2" ht="18" customHeight="1">
      <c r="A34" s="355" t="s">
        <v>661</v>
      </c>
      <c r="B34" s="354">
        <v>1</v>
      </c>
    </row>
    <row r="35" spans="1:2" s="553" customFormat="1" ht="18" customHeight="1">
      <c r="A35" s="355" t="s">
        <v>662</v>
      </c>
      <c r="B35" s="355" t="str">
        <f>IF(様式5!P43="✔","1","0")</f>
        <v>0</v>
      </c>
    </row>
    <row r="36" spans="1:2" ht="18" customHeight="1">
      <c r="A36" s="355" t="s">
        <v>663</v>
      </c>
      <c r="B36" s="354">
        <v>0</v>
      </c>
    </row>
    <row r="37" spans="1:2" ht="18" customHeight="1">
      <c r="A37" s="355" t="s">
        <v>664</v>
      </c>
      <c r="B37" s="355"/>
    </row>
    <row r="38" spans="1:2" ht="18" customHeight="1">
      <c r="A38" s="354" t="s">
        <v>474</v>
      </c>
      <c r="B38" s="354">
        <f>様式5!Y49</f>
        <v>6600</v>
      </c>
    </row>
    <row r="39" spans="1:2" ht="18" customHeight="1">
      <c r="A39" s="354" t="s">
        <v>475</v>
      </c>
      <c r="B39" s="354">
        <f>様式5!Y50</f>
        <v>0</v>
      </c>
    </row>
    <row r="40" spans="1:2" ht="18" customHeight="1">
      <c r="A40" s="619" t="s">
        <v>985</v>
      </c>
      <c r="B40" s="355" t="str">
        <f>DBCS(TRIM(CLEAN(様式1!$F$40)))</f>
        <v>株式会社キャリアサプライ　研修室</v>
      </c>
    </row>
    <row r="41" spans="1:2" ht="18" customHeight="1">
      <c r="A41" s="619" t="s">
        <v>986</v>
      </c>
      <c r="B41" s="355" t="str">
        <f>SUBSTITUTE(ASC(様式1!$F$41),"-","")</f>
        <v>8400815</v>
      </c>
    </row>
    <row r="42" spans="1:2" ht="18" customHeight="1">
      <c r="A42" s="619" t="s">
        <v>987</v>
      </c>
      <c r="B42" s="355" t="str">
        <f>DBCS(CLEAN(様式1!$H$41))</f>
        <v>佐賀県佐賀市天神２丁目２番２８号</v>
      </c>
    </row>
    <row r="43" spans="1:2" ht="18" customHeight="1">
      <c r="A43" s="619" t="s">
        <v>988</v>
      </c>
      <c r="B43" s="355" t="str">
        <f>DBCS(CLEAN(様式1!$H$42))</f>
        <v/>
      </c>
    </row>
    <row r="44" spans="1:2" ht="18" customHeight="1">
      <c r="A44" s="619" t="s">
        <v>989</v>
      </c>
      <c r="B44" s="355" t="str">
        <f>DBCS(CLEAN(様式4!$E$40))</f>
        <v>平野　智子</v>
      </c>
    </row>
    <row r="45" spans="1:2" ht="18" customHeight="1">
      <c r="A45" s="620" t="s">
        <v>990</v>
      </c>
      <c r="B45" s="105" t="str">
        <f>IF(ISERROR(LEFT(ASC(様式4!$P$40),FIND("-",ASC(様式4!$P$40))-1)),"",LEFT(ASC(様式4!$P$40),FIND("-",ASC(様式4!$P$40))-1))</f>
        <v>0952</v>
      </c>
    </row>
    <row r="46" spans="1:2" ht="18" customHeight="1">
      <c r="A46" s="620" t="s">
        <v>991</v>
      </c>
      <c r="B46" s="105" t="str">
        <f>IF(ISERROR(LEFT(RIGHT(ASC(様式4!$P$40),LEN(ASC(様式4!$P$40))-FIND("-",ASC(様式4!$P$40))),FIND("-",RIGHT(ASC(様式4!$P$40),LEN(ASC(様式4!$P$40))-FIND("-",ASC(様式4!$P$40))))-1)),"",LEFT(RIGHT(ASC(様式4!$P$40),LEN(ASC(様式4!$P$40))-FIND("-",ASC(様式4!$P$40))),FIND("-",RIGHT(ASC(様式4!$P$40),LEN(ASC(様式4!$P$40))-FIND("-",ASC(様式4!$P$40))))-1))</f>
        <v>27</v>
      </c>
    </row>
    <row r="47" spans="1:2" ht="18" customHeight="1">
      <c r="A47" s="620" t="s">
        <v>992</v>
      </c>
      <c r="B47" s="105" t="str">
        <f>RIGHT(ASC(様式4!$P$40),4)</f>
        <v>7220</v>
      </c>
    </row>
    <row r="48" spans="1:2" ht="18" customHeight="1">
      <c r="A48" s="619" t="s">
        <v>993</v>
      </c>
      <c r="B48" s="354" t="str">
        <f>ASC(様式4!$P$41)</f>
        <v>tomoko.hirano@careersupply.co.jp</v>
      </c>
    </row>
    <row r="49" spans="1:2" ht="18" customHeight="1">
      <c r="A49" s="355" t="s">
        <v>665</v>
      </c>
      <c r="B49" s="355" t="str">
        <f>IF(AND(様式1!$D$30&lt;&gt;"✔",様式1!$D$32&lt;&gt;"✔"),"0",IF(様式1!$D$30="✔","1","")&amp;IF(様式1!$D$32="✔","2",""))</f>
        <v>0</v>
      </c>
    </row>
  </sheetData>
  <phoneticPr fontId="9"/>
  <conditionalFormatting sqref="A1:A39 A49">
    <cfRule type="containsText" dxfId="17" priority="21" stopIfTrue="1" operator="containsText" text=",">
      <formula>NOT(ISERROR(SEARCH(",",A1)))</formula>
    </cfRule>
    <cfRule type="containsText" dxfId="16" priority="22" stopIfTrue="1" operator="containsText" text="&quot;">
      <formula>NOT(ISERROR(SEARCH("""",A1)))</formula>
    </cfRule>
  </conditionalFormatting>
  <conditionalFormatting sqref="A5:A6">
    <cfRule type="containsText" dxfId="15" priority="19" stopIfTrue="1" operator="containsText" text=",">
      <formula>NOT(ISERROR(SEARCH(",",A5)))</formula>
    </cfRule>
    <cfRule type="containsText" dxfId="14" priority="20" stopIfTrue="1" operator="containsText" text="&quot;">
      <formula>NOT(ISERROR(SEARCH("""",A5)))</formula>
    </cfRule>
  </conditionalFormatting>
  <conditionalFormatting sqref="B3:B49">
    <cfRule type="containsText" dxfId="13" priority="13" stopIfTrue="1" operator="containsText" text=",">
      <formula>NOT(ISERROR(SEARCH(",",B3)))</formula>
    </cfRule>
    <cfRule type="containsText" dxfId="12" priority="14" stopIfTrue="1" operator="containsText" text="&quot;">
      <formula>NOT(ISERROR(SEARCH("""",B3)))</formula>
    </cfRule>
  </conditionalFormatting>
  <conditionalFormatting sqref="B5:B6">
    <cfRule type="containsText" dxfId="11" priority="11" stopIfTrue="1" operator="containsText" text=",">
      <formula>NOT(ISERROR(SEARCH(",",B5)))</formula>
    </cfRule>
    <cfRule type="containsText" dxfId="10" priority="12" stopIfTrue="1" operator="containsText" text="&quot;">
      <formula>NOT(ISERROR(SEARCH("""",B5)))</formula>
    </cfRule>
  </conditionalFormatting>
  <conditionalFormatting sqref="B3:B49">
    <cfRule type="containsText" dxfId="9" priority="9" stopIfTrue="1" operator="containsText" text=",">
      <formula>NOT(ISERROR(SEARCH(",",B3)))</formula>
    </cfRule>
    <cfRule type="containsText" dxfId="8" priority="10" stopIfTrue="1" operator="containsText" text="&quot;">
      <formula>NOT(ISERROR(SEARCH("""",B3)))</formula>
    </cfRule>
  </conditionalFormatting>
  <conditionalFormatting sqref="B5:B6">
    <cfRule type="containsText" dxfId="7" priority="7" stopIfTrue="1" operator="containsText" text=",">
      <formula>NOT(ISERROR(SEARCH(",",B5)))</formula>
    </cfRule>
    <cfRule type="containsText" dxfId="6" priority="8" stopIfTrue="1" operator="containsText" text="&quot;">
      <formula>NOT(ISERROR(SEARCH("""",B5)))</formula>
    </cfRule>
  </conditionalFormatting>
  <conditionalFormatting sqref="B1:B2">
    <cfRule type="containsText" dxfId="5" priority="5" stopIfTrue="1" operator="containsText" text=",">
      <formula>NOT(ISERROR(SEARCH(",",B1)))</formula>
    </cfRule>
    <cfRule type="containsText" dxfId="4" priority="6" stopIfTrue="1" operator="containsText" text="&quot;">
      <formula>NOT(ISERROR(SEARCH("""",B1)))</formula>
    </cfRule>
  </conditionalFormatting>
  <conditionalFormatting sqref="B1:B2">
    <cfRule type="containsText" dxfId="3" priority="3" stopIfTrue="1" operator="containsText" text=",">
      <formula>NOT(ISERROR(SEARCH(",",B1)))</formula>
    </cfRule>
    <cfRule type="containsText" dxfId="2" priority="4" stopIfTrue="1" operator="containsText" text="&quot;">
      <formula>NOT(ISERROR(SEARCH("""",B1)))</formula>
    </cfRule>
  </conditionalFormatting>
  <conditionalFormatting sqref="A40:A48">
    <cfRule type="containsText" dxfId="1" priority="1" stopIfTrue="1" operator="containsText" text=",">
      <formula>NOT(ISERROR(SEARCH(",",A40)))</formula>
    </cfRule>
    <cfRule type="containsText" dxfId="0" priority="2" stopIfTrue="1" operator="containsText" text="&quot;">
      <formula>NOT(ISERROR(SEARCH("""",A40)))</formula>
    </cfRule>
  </conditionalFormatting>
  <pageMargins left="0.7" right="0.7" top="0.75" bottom="0.75" header="0.3" footer="0.3"/>
  <pageSetup paperSize="9" scale="87"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A45"/>
  <sheetViews>
    <sheetView view="pageBreakPreview" topLeftCell="A7" zoomScale="40" zoomScaleNormal="85" zoomScaleSheetLayoutView="40" zoomScalePageLayoutView="85" workbookViewId="0">
      <selection activeCell="A20" sqref="A20:Y20"/>
    </sheetView>
  </sheetViews>
  <sheetFormatPr defaultColWidth="9" defaultRowHeight="20.100000000000001" customHeight="1"/>
  <cols>
    <col min="1" max="1" width="6.625" style="47" customWidth="1"/>
    <col min="2" max="2" width="6.75" style="47" customWidth="1"/>
    <col min="3" max="24" width="9.25" style="47" customWidth="1"/>
    <col min="25" max="25" width="12.5" style="47" customWidth="1"/>
    <col min="26" max="26" width="11.625" style="47" customWidth="1"/>
    <col min="27" max="27" width="16" style="47" customWidth="1"/>
    <col min="28" max="16384" width="9" style="47"/>
  </cols>
  <sheetData>
    <row r="1" spans="1:27" s="367" customFormat="1" ht="46.5" customHeight="1">
      <c r="Z1" s="368"/>
      <c r="AA1" s="382" t="s">
        <v>900</v>
      </c>
    </row>
    <row r="2" spans="1:27" s="367" customFormat="1" ht="65.099999999999994" customHeight="1">
      <c r="A2" s="369"/>
      <c r="B2" s="369"/>
      <c r="C2" s="369"/>
    </row>
    <row r="3" spans="1:27" s="367" customFormat="1" ht="66.75" customHeight="1">
      <c r="A3" s="1096" t="s">
        <v>75</v>
      </c>
      <c r="B3" s="1096"/>
      <c r="C3" s="1096"/>
      <c r="D3" s="1096"/>
      <c r="E3" s="1096"/>
      <c r="F3" s="1096"/>
      <c r="G3" s="1096"/>
      <c r="H3" s="1096"/>
      <c r="I3" s="1096"/>
      <c r="J3" s="1096"/>
      <c r="K3" s="1096"/>
      <c r="L3" s="1096"/>
      <c r="M3" s="1096"/>
      <c r="N3" s="1096"/>
      <c r="O3" s="1096"/>
      <c r="P3" s="1096"/>
      <c r="Q3" s="1096"/>
      <c r="R3" s="1096"/>
      <c r="S3" s="1096"/>
      <c r="T3" s="1096"/>
      <c r="U3" s="1096"/>
      <c r="V3" s="1096"/>
      <c r="W3" s="1096"/>
      <c r="X3" s="1096"/>
      <c r="Y3" s="1096"/>
      <c r="Z3" s="1096"/>
      <c r="AA3" s="369"/>
    </row>
    <row r="4" spans="1:27" s="367" customFormat="1" ht="37.5" customHeight="1">
      <c r="A4" s="369"/>
      <c r="B4" s="369"/>
      <c r="C4" s="369"/>
    </row>
    <row r="5" spans="1:27" s="367" customFormat="1" ht="37.5" customHeight="1">
      <c r="U5" s="370"/>
      <c r="V5" s="1097">
        <f>IF(様式1!O3="","",様式1!O3)</f>
        <v>44957</v>
      </c>
      <c r="W5" s="1097"/>
      <c r="X5" s="1097"/>
      <c r="Y5" s="1097"/>
      <c r="Z5" s="1097"/>
    </row>
    <row r="6" spans="1:27" s="367" customFormat="1" ht="37.5" customHeight="1">
      <c r="A6" s="369"/>
      <c r="B6" s="369"/>
      <c r="C6" s="369"/>
    </row>
    <row r="7" spans="1:27" s="367" customFormat="1" ht="42" customHeight="1">
      <c r="A7" s="369" t="s">
        <v>76</v>
      </c>
      <c r="B7" s="369"/>
      <c r="C7" s="369"/>
    </row>
    <row r="8" spans="1:27" s="367" customFormat="1" ht="36.950000000000003" customHeight="1">
      <c r="A8" s="369"/>
      <c r="B8" s="369"/>
      <c r="C8" s="369"/>
      <c r="I8" s="371"/>
      <c r="M8" s="366" t="s">
        <v>490</v>
      </c>
    </row>
    <row r="9" spans="1:27" s="367" customFormat="1" ht="36.950000000000003" customHeight="1">
      <c r="A9" s="369"/>
      <c r="B9" s="369"/>
      <c r="C9" s="369"/>
      <c r="M9" s="372" t="s">
        <v>491</v>
      </c>
      <c r="O9" s="372" t="str">
        <f>IF(様式1!J9="","",様式1!J9)</f>
        <v>840-0815</v>
      </c>
    </row>
    <row r="10" spans="1:27" s="367" customFormat="1" ht="36.950000000000003" customHeight="1">
      <c r="H10" s="372"/>
      <c r="J10" s="373"/>
      <c r="K10" s="373"/>
      <c r="L10" s="373"/>
      <c r="M10" s="373"/>
      <c r="O10" s="1098" t="str">
        <f>IF(様式1!L9="","",様式1!L9)</f>
        <v>佐賀県佐賀市天神2丁目2番28号</v>
      </c>
      <c r="P10" s="1098"/>
      <c r="Q10" s="1098"/>
      <c r="R10" s="1098"/>
      <c r="S10" s="1098"/>
      <c r="T10" s="1098"/>
      <c r="U10" s="1098"/>
      <c r="V10" s="1098"/>
      <c r="W10" s="1098"/>
      <c r="X10" s="1098"/>
      <c r="Y10" s="1098"/>
      <c r="Z10" s="373"/>
    </row>
    <row r="11" spans="1:27" s="367" customFormat="1" ht="36.950000000000003" customHeight="1">
      <c r="H11" s="374"/>
    </row>
    <row r="12" spans="1:27" s="367" customFormat="1" ht="36.950000000000003" customHeight="1">
      <c r="K12" s="373"/>
      <c r="L12" s="373"/>
      <c r="M12" s="372" t="s">
        <v>492</v>
      </c>
      <c r="Q12" s="1098" t="str">
        <f>IF(様式1!L11="","",様式1!L11)</f>
        <v>株式会社キャリアサプライ</v>
      </c>
      <c r="R12" s="1098"/>
      <c r="S12" s="1098"/>
      <c r="T12" s="1098"/>
      <c r="U12" s="1098"/>
      <c r="V12" s="1098"/>
      <c r="W12" s="1098"/>
      <c r="X12" s="1098"/>
      <c r="Y12" s="1098"/>
      <c r="Z12" s="1098"/>
    </row>
    <row r="13" spans="1:27" s="367" customFormat="1" ht="36.950000000000003" customHeight="1">
      <c r="H13" s="374"/>
    </row>
    <row r="14" spans="1:27" s="367" customFormat="1" ht="36.950000000000003" customHeight="1">
      <c r="K14" s="373"/>
      <c r="L14" s="373"/>
      <c r="M14" s="1099" t="s">
        <v>77</v>
      </c>
      <c r="N14" s="1099"/>
      <c r="O14" s="1099"/>
      <c r="P14" s="1099"/>
      <c r="Q14" s="1102" t="str">
        <f>IF(様式1!M13="","",様式1!M13)</f>
        <v>代表取締役　平野　智子</v>
      </c>
      <c r="R14" s="1102"/>
      <c r="S14" s="1102"/>
      <c r="T14" s="1102"/>
      <c r="U14" s="1102"/>
      <c r="V14" s="1102"/>
      <c r="W14" s="1102"/>
      <c r="X14" s="1102"/>
    </row>
    <row r="15" spans="1:27" s="367" customFormat="1" ht="37.5" customHeight="1">
      <c r="A15" s="369"/>
      <c r="B15" s="369"/>
      <c r="C15" s="369"/>
    </row>
    <row r="16" spans="1:27" s="367" customFormat="1" ht="36.950000000000003" customHeight="1">
      <c r="A16" s="1101">
        <f>IF(様式1!O3="","",様式1!O3)</f>
        <v>44957</v>
      </c>
      <c r="B16" s="1101"/>
      <c r="C16" s="1101"/>
      <c r="D16" s="1101"/>
      <c r="E16" s="1101"/>
      <c r="F16" s="1101"/>
      <c r="G16" s="1101"/>
      <c r="H16" s="1100" t="s">
        <v>493</v>
      </c>
      <c r="I16" s="1100"/>
      <c r="J16" s="1100"/>
      <c r="K16" s="1100"/>
      <c r="L16" s="1100"/>
      <c r="M16" s="1100"/>
      <c r="N16" s="1100"/>
      <c r="O16" s="1100"/>
      <c r="P16" s="1100"/>
      <c r="Q16" s="1100"/>
      <c r="R16" s="1100"/>
      <c r="S16" s="1100"/>
      <c r="T16" s="1100"/>
      <c r="U16" s="1100"/>
      <c r="V16" s="1100"/>
      <c r="W16" s="1100"/>
      <c r="X16" s="1100"/>
      <c r="Y16" s="1100"/>
      <c r="Z16" s="1100"/>
    </row>
    <row r="17" spans="1:27" s="367" customFormat="1" ht="36.950000000000003" customHeight="1">
      <c r="A17" s="1100" t="s">
        <v>494</v>
      </c>
      <c r="B17" s="1100"/>
      <c r="C17" s="1100"/>
      <c r="D17" s="1100"/>
      <c r="E17" s="1100"/>
      <c r="F17" s="1100"/>
      <c r="G17" s="1100"/>
      <c r="H17" s="1100"/>
      <c r="I17" s="1100"/>
      <c r="J17" s="1100"/>
      <c r="K17" s="1100"/>
      <c r="L17" s="1100"/>
      <c r="M17" s="1100"/>
      <c r="N17" s="1100"/>
      <c r="O17" s="1100"/>
      <c r="P17" s="1100"/>
      <c r="Q17" s="1100"/>
      <c r="R17" s="1100"/>
      <c r="S17" s="1100"/>
      <c r="T17" s="1100"/>
      <c r="U17" s="1100"/>
      <c r="V17" s="1100"/>
      <c r="W17" s="1100"/>
      <c r="X17" s="1100"/>
      <c r="Y17" s="1100"/>
      <c r="Z17" s="1100"/>
    </row>
    <row r="18" spans="1:27" s="367" customFormat="1" ht="37.5" customHeight="1">
      <c r="A18" s="369"/>
      <c r="B18" s="369"/>
      <c r="C18" s="369"/>
      <c r="D18" s="369"/>
      <c r="E18" s="369"/>
      <c r="F18" s="369"/>
      <c r="G18" s="369"/>
      <c r="H18" s="369"/>
      <c r="I18" s="369"/>
      <c r="J18" s="369"/>
      <c r="K18" s="369"/>
      <c r="L18" s="369"/>
      <c r="M18" s="369"/>
      <c r="N18" s="369"/>
      <c r="O18" s="369"/>
      <c r="P18" s="369"/>
      <c r="Q18" s="369"/>
      <c r="R18" s="369"/>
      <c r="S18" s="369"/>
      <c r="T18" s="369"/>
      <c r="U18" s="369"/>
      <c r="V18" s="369"/>
      <c r="W18" s="369"/>
      <c r="X18" s="369"/>
      <c r="Y18" s="369"/>
    </row>
    <row r="19" spans="1:27" s="367" customFormat="1" ht="37.5" customHeight="1">
      <c r="A19" s="369"/>
      <c r="B19" s="369"/>
      <c r="C19" s="369"/>
    </row>
    <row r="20" spans="1:27" s="367" customFormat="1" ht="40.5" customHeight="1">
      <c r="A20" s="1096" t="s">
        <v>78</v>
      </c>
      <c r="B20" s="1096"/>
      <c r="C20" s="1096"/>
      <c r="D20" s="1096"/>
      <c r="E20" s="1096"/>
      <c r="F20" s="1096"/>
      <c r="G20" s="1096"/>
      <c r="H20" s="1096"/>
      <c r="I20" s="1096"/>
      <c r="J20" s="1096"/>
      <c r="K20" s="1096"/>
      <c r="L20" s="1096"/>
      <c r="M20" s="1096"/>
      <c r="N20" s="1096"/>
      <c r="O20" s="1096"/>
      <c r="P20" s="1096"/>
      <c r="Q20" s="1096"/>
      <c r="R20" s="1096"/>
      <c r="S20" s="1096"/>
      <c r="T20" s="1096"/>
      <c r="U20" s="1096"/>
      <c r="V20" s="1096"/>
      <c r="W20" s="1096"/>
      <c r="X20" s="1096"/>
      <c r="Y20" s="1096"/>
      <c r="Z20" s="371"/>
    </row>
    <row r="21" spans="1:27" s="367" customFormat="1" ht="37.5" customHeight="1">
      <c r="A21" s="371"/>
      <c r="B21" s="371"/>
      <c r="C21" s="371"/>
      <c r="D21" s="371"/>
      <c r="E21" s="371"/>
      <c r="F21" s="371"/>
      <c r="G21" s="371"/>
      <c r="H21" s="371"/>
      <c r="I21" s="371"/>
      <c r="J21" s="371"/>
      <c r="K21" s="371"/>
      <c r="L21" s="371"/>
      <c r="M21" s="371"/>
      <c r="N21" s="371"/>
      <c r="O21" s="371"/>
      <c r="P21" s="371"/>
      <c r="Q21" s="371"/>
      <c r="R21" s="371"/>
      <c r="S21" s="371"/>
      <c r="T21" s="371"/>
      <c r="U21" s="371"/>
      <c r="V21" s="371"/>
      <c r="W21" s="371"/>
      <c r="X21" s="371"/>
      <c r="Y21" s="371"/>
    </row>
    <row r="22" spans="1:27" s="367" customFormat="1" ht="37.5" customHeight="1">
      <c r="A22" s="369"/>
      <c r="B22" s="369"/>
      <c r="C22" s="369"/>
    </row>
    <row r="23" spans="1:27" s="367" customFormat="1" ht="37.5" customHeight="1">
      <c r="A23" s="369" t="s">
        <v>79</v>
      </c>
      <c r="B23" s="369"/>
      <c r="C23" s="369"/>
    </row>
    <row r="24" spans="1:27" s="367" customFormat="1" ht="37.5" customHeight="1">
      <c r="A24" s="369"/>
      <c r="B24" s="369"/>
      <c r="C24" s="369"/>
    </row>
    <row r="25" spans="1:27" s="367" customFormat="1" ht="37.5" customHeight="1">
      <c r="A25" s="369"/>
      <c r="B25" s="369"/>
      <c r="C25" s="369"/>
    </row>
    <row r="26" spans="1:27" s="367" customFormat="1" ht="37.5" customHeight="1">
      <c r="A26" s="369"/>
      <c r="B26" s="369"/>
      <c r="C26" s="369"/>
      <c r="G26" s="1103" t="str">
        <f>IF(様式1!G36="","",様式1!G36)</f>
        <v>ゼロから始めるWord・Excel・PowerPoint実践科（託児・短時間)</v>
      </c>
      <c r="H26" s="1103"/>
      <c r="I26" s="1103"/>
      <c r="J26" s="1103"/>
      <c r="K26" s="1103"/>
      <c r="L26" s="1103"/>
      <c r="M26" s="1103"/>
      <c r="N26" s="1103"/>
      <c r="O26" s="1103"/>
      <c r="P26" s="1103"/>
      <c r="Q26" s="1103"/>
      <c r="R26" s="1103"/>
      <c r="S26" s="1103"/>
      <c r="T26" s="1103"/>
      <c r="U26" s="373"/>
      <c r="V26" s="373"/>
      <c r="W26" s="373"/>
    </row>
    <row r="27" spans="1:27" s="367" customFormat="1" ht="37.5" customHeight="1">
      <c r="A27" s="369"/>
      <c r="B27" s="369"/>
      <c r="C27" s="369"/>
    </row>
    <row r="28" spans="1:27" s="367" customFormat="1" ht="37.5" customHeight="1">
      <c r="A28" s="369"/>
      <c r="B28" s="369"/>
      <c r="C28" s="369"/>
    </row>
    <row r="29" spans="1:27" s="367" customFormat="1" ht="37.5" customHeight="1">
      <c r="A29" s="369" t="s">
        <v>80</v>
      </c>
      <c r="B29" s="369"/>
      <c r="C29" s="369"/>
    </row>
    <row r="30" spans="1:27" s="367" customFormat="1" ht="37.5" customHeight="1">
      <c r="A30" s="1106" t="s">
        <v>495</v>
      </c>
      <c r="B30" s="1106"/>
      <c r="C30" s="1106"/>
      <c r="D30" s="1106"/>
      <c r="E30" s="1106"/>
      <c r="F30" s="1106"/>
      <c r="G30" s="1106"/>
      <c r="H30" s="1106"/>
      <c r="I30" s="1106"/>
      <c r="J30" s="1106"/>
      <c r="K30" s="1106"/>
      <c r="L30" s="1106"/>
      <c r="M30" s="1106"/>
      <c r="N30" s="1106"/>
      <c r="O30" s="1106"/>
      <c r="P30" s="1106"/>
      <c r="Q30" s="1106"/>
      <c r="R30" s="1106"/>
      <c r="S30" s="1106"/>
      <c r="T30" s="1106"/>
      <c r="U30" s="1106"/>
      <c r="V30" s="1106"/>
      <c r="W30" s="1106"/>
      <c r="X30" s="1106"/>
      <c r="Y30" s="1106"/>
      <c r="Z30" s="1106"/>
      <c r="AA30" s="1106"/>
    </row>
    <row r="31" spans="1:27" s="367" customFormat="1" ht="37.5" customHeight="1">
      <c r="A31" s="1106" t="s">
        <v>949</v>
      </c>
      <c r="B31" s="1106"/>
      <c r="C31" s="1106"/>
      <c r="D31" s="1106"/>
      <c r="E31" s="1106"/>
      <c r="F31" s="1106"/>
      <c r="G31" s="1106"/>
      <c r="H31" s="1106"/>
      <c r="I31" s="1106"/>
      <c r="J31" s="1106"/>
      <c r="K31" s="1106"/>
      <c r="L31" s="1106"/>
      <c r="M31" s="1106"/>
      <c r="N31" s="1106"/>
      <c r="O31" s="1106"/>
      <c r="P31" s="1106"/>
      <c r="Q31" s="1106"/>
      <c r="R31" s="1106"/>
      <c r="S31" s="1106"/>
      <c r="T31" s="1106"/>
      <c r="U31" s="1106"/>
      <c r="V31" s="1106"/>
      <c r="W31" s="1106"/>
      <c r="X31" s="1106"/>
      <c r="Y31" s="1106"/>
      <c r="Z31" s="1106"/>
      <c r="AA31" s="1106"/>
    </row>
    <row r="32" spans="1:27" s="367" customFormat="1" ht="37.5" customHeight="1">
      <c r="A32" s="1106" t="s">
        <v>899</v>
      </c>
      <c r="B32" s="1106"/>
      <c r="C32" s="1106"/>
      <c r="D32" s="1106"/>
      <c r="E32" s="1106"/>
      <c r="F32" s="1106"/>
      <c r="G32" s="1106"/>
      <c r="H32" s="1106"/>
      <c r="I32" s="1106"/>
      <c r="J32" s="1106"/>
      <c r="K32" s="1106"/>
      <c r="L32" s="1106"/>
      <c r="M32" s="1106"/>
      <c r="N32" s="1106"/>
      <c r="O32" s="1106"/>
      <c r="P32" s="1106"/>
      <c r="Q32" s="1106"/>
      <c r="R32" s="1106"/>
      <c r="S32" s="1106"/>
      <c r="T32" s="1106"/>
      <c r="U32" s="1106"/>
      <c r="V32" s="1106"/>
      <c r="W32" s="1106"/>
      <c r="X32" s="1106"/>
      <c r="Y32" s="1106"/>
      <c r="Z32" s="1106"/>
      <c r="AA32" s="1106"/>
    </row>
    <row r="33" spans="1:27" s="367" customFormat="1" ht="37.5" customHeight="1">
      <c r="A33" s="1106" t="s">
        <v>724</v>
      </c>
      <c r="B33" s="1106"/>
      <c r="C33" s="1106"/>
      <c r="D33" s="1106"/>
      <c r="E33" s="1106"/>
      <c r="F33" s="1106"/>
      <c r="G33" s="1106"/>
      <c r="H33" s="1106"/>
      <c r="I33" s="1106"/>
      <c r="J33" s="1106"/>
      <c r="K33" s="1106"/>
      <c r="L33" s="1106"/>
      <c r="M33" s="1106"/>
      <c r="N33" s="1106"/>
      <c r="O33" s="1106"/>
      <c r="P33" s="1106"/>
      <c r="Q33" s="1106"/>
      <c r="R33" s="1106"/>
      <c r="S33" s="1106"/>
      <c r="T33" s="1106"/>
      <c r="U33" s="1106"/>
      <c r="V33" s="1106"/>
      <c r="W33" s="1106"/>
      <c r="X33" s="1106"/>
      <c r="Y33" s="1106"/>
      <c r="Z33" s="1106"/>
      <c r="AA33" s="369"/>
    </row>
    <row r="34" spans="1:27" s="367" customFormat="1" ht="37.5" customHeight="1">
      <c r="A34" s="369"/>
      <c r="B34" s="369"/>
      <c r="C34" s="369"/>
      <c r="D34" s="369"/>
      <c r="E34" s="369"/>
      <c r="F34" s="369"/>
      <c r="G34" s="369"/>
      <c r="H34" s="369"/>
      <c r="I34" s="369"/>
      <c r="J34" s="369"/>
      <c r="K34" s="369"/>
      <c r="L34" s="369"/>
      <c r="M34" s="369"/>
      <c r="N34" s="369"/>
      <c r="O34" s="369"/>
      <c r="P34" s="369"/>
      <c r="Q34" s="369"/>
      <c r="R34" s="369"/>
      <c r="S34" s="369"/>
      <c r="T34" s="369"/>
      <c r="U34" s="369"/>
      <c r="V34" s="369"/>
      <c r="W34" s="369"/>
      <c r="X34" s="369"/>
      <c r="Y34" s="369"/>
      <c r="Z34" s="369"/>
      <c r="AA34" s="369"/>
    </row>
    <row r="35" spans="1:27" s="367" customFormat="1" ht="12" customHeight="1">
      <c r="A35" s="369"/>
      <c r="B35" s="383"/>
      <c r="C35" s="384"/>
      <c r="D35" s="384"/>
      <c r="E35" s="384"/>
      <c r="F35" s="384"/>
      <c r="G35" s="384"/>
      <c r="H35" s="384"/>
      <c r="I35" s="384"/>
      <c r="J35" s="384"/>
      <c r="K35" s="384"/>
      <c r="L35" s="384"/>
      <c r="M35" s="384"/>
      <c r="N35" s="384"/>
      <c r="O35" s="384"/>
      <c r="P35" s="384"/>
      <c r="Q35" s="384"/>
      <c r="R35" s="384"/>
      <c r="S35" s="384"/>
      <c r="T35" s="384"/>
      <c r="U35" s="384"/>
      <c r="V35" s="384"/>
      <c r="W35" s="384"/>
      <c r="X35" s="384"/>
      <c r="Y35" s="384"/>
      <c r="Z35" s="385"/>
      <c r="AA35" s="369"/>
    </row>
    <row r="36" spans="1:27" s="367" customFormat="1" ht="37.5" customHeight="1">
      <c r="B36" s="375"/>
      <c r="C36" s="367" t="s">
        <v>496</v>
      </c>
      <c r="D36" s="369"/>
      <c r="F36" s="369"/>
      <c r="G36" s="369"/>
      <c r="H36" s="369"/>
      <c r="I36" s="369"/>
      <c r="J36" s="369"/>
      <c r="K36" s="369"/>
      <c r="L36" s="369"/>
      <c r="M36" s="369"/>
      <c r="N36" s="369"/>
      <c r="O36" s="369"/>
      <c r="P36" s="369"/>
      <c r="Q36" s="369"/>
      <c r="R36" s="369"/>
      <c r="S36" s="369"/>
      <c r="T36" s="369"/>
      <c r="U36" s="369"/>
      <c r="V36" s="369"/>
      <c r="W36" s="369"/>
      <c r="X36" s="369"/>
      <c r="Y36" s="369"/>
      <c r="Z36" s="376"/>
      <c r="AA36" s="369"/>
    </row>
    <row r="37" spans="1:27" s="367" customFormat="1" ht="37.5" customHeight="1">
      <c r="A37" s="377"/>
      <c r="B37" s="378"/>
      <c r="D37" s="369" t="s">
        <v>497</v>
      </c>
      <c r="F37" s="377"/>
      <c r="G37" s="377"/>
      <c r="H37" s="377"/>
      <c r="I37" s="377"/>
      <c r="J37" s="377"/>
      <c r="K37" s="377"/>
      <c r="L37" s="377"/>
      <c r="M37" s="377"/>
      <c r="N37" s="377"/>
      <c r="O37" s="377"/>
      <c r="P37" s="377"/>
      <c r="Q37" s="377"/>
      <c r="R37" s="377"/>
      <c r="S37" s="377"/>
      <c r="T37" s="377"/>
      <c r="U37" s="377"/>
      <c r="V37" s="377"/>
      <c r="W37" s="377"/>
      <c r="X37" s="377"/>
      <c r="Y37" s="377"/>
      <c r="Z37" s="379"/>
      <c r="AA37" s="372"/>
    </row>
    <row r="38" spans="1:27" s="367" customFormat="1" ht="37.5" customHeight="1">
      <c r="A38" s="369"/>
      <c r="B38" s="375"/>
      <c r="C38" s="367" t="s">
        <v>498</v>
      </c>
      <c r="D38" s="377"/>
      <c r="F38" s="377"/>
      <c r="G38" s="377"/>
      <c r="H38" s="377"/>
      <c r="I38" s="377"/>
      <c r="J38" s="377"/>
      <c r="K38" s="377"/>
      <c r="L38" s="377"/>
      <c r="M38" s="377"/>
      <c r="N38" s="377"/>
      <c r="O38" s="377"/>
      <c r="P38" s="377"/>
      <c r="Q38" s="377"/>
      <c r="R38" s="377"/>
      <c r="S38" s="377"/>
      <c r="T38" s="377"/>
      <c r="U38" s="377"/>
      <c r="V38" s="377"/>
      <c r="W38" s="377"/>
      <c r="X38" s="377"/>
      <c r="Y38" s="377"/>
      <c r="Z38" s="379"/>
      <c r="AA38" s="372"/>
    </row>
    <row r="39" spans="1:27" s="367" customFormat="1" ht="37.5" customHeight="1">
      <c r="A39" s="369"/>
      <c r="B39" s="375"/>
      <c r="C39" s="367" t="s">
        <v>499</v>
      </c>
      <c r="D39" s="377"/>
      <c r="F39" s="377"/>
      <c r="G39" s="377"/>
      <c r="H39" s="377"/>
      <c r="I39" s="377"/>
      <c r="J39" s="377"/>
      <c r="K39" s="377"/>
      <c r="L39" s="377"/>
      <c r="M39" s="377"/>
      <c r="N39" s="377"/>
      <c r="O39" s="377"/>
      <c r="P39" s="377"/>
      <c r="Q39" s="377"/>
      <c r="R39" s="377"/>
      <c r="S39" s="377"/>
      <c r="T39" s="377"/>
      <c r="U39" s="377"/>
      <c r="V39" s="377"/>
      <c r="W39" s="377"/>
      <c r="X39" s="377"/>
      <c r="Y39" s="377"/>
      <c r="Z39" s="379"/>
      <c r="AA39" s="372"/>
    </row>
    <row r="40" spans="1:27" s="367" customFormat="1" ht="37.5" customHeight="1">
      <c r="A40" s="369"/>
      <c r="B40" s="380"/>
      <c r="D40" s="369" t="s">
        <v>500</v>
      </c>
      <c r="F40" s="377"/>
      <c r="G40" s="377"/>
      <c r="H40" s="377"/>
      <c r="I40" s="377"/>
      <c r="J40" s="377"/>
      <c r="K40" s="377"/>
      <c r="L40" s="377"/>
      <c r="M40" s="377"/>
      <c r="N40" s="377"/>
      <c r="O40" s="377"/>
      <c r="P40" s="377"/>
      <c r="Q40" s="377"/>
      <c r="R40" s="377"/>
      <c r="S40" s="377"/>
      <c r="T40" s="377"/>
      <c r="U40" s="377"/>
      <c r="V40" s="377"/>
      <c r="W40" s="377"/>
      <c r="X40" s="377"/>
      <c r="Y40" s="377"/>
      <c r="Z40" s="379"/>
      <c r="AA40" s="372"/>
    </row>
    <row r="41" spans="1:27" s="367" customFormat="1" ht="37.5" customHeight="1">
      <c r="A41" s="369"/>
      <c r="B41" s="380"/>
      <c r="C41" s="367" t="s">
        <v>484</v>
      </c>
      <c r="D41" s="377"/>
      <c r="F41" s="377"/>
      <c r="G41" s="377"/>
      <c r="H41" s="377"/>
      <c r="I41" s="377"/>
      <c r="J41" s="377"/>
      <c r="K41" s="377"/>
      <c r="L41" s="377"/>
      <c r="M41" s="377"/>
      <c r="N41" s="377"/>
      <c r="O41" s="377"/>
      <c r="P41" s="377"/>
      <c r="Q41" s="377"/>
      <c r="R41" s="377"/>
      <c r="S41" s="377"/>
      <c r="T41" s="377"/>
      <c r="U41" s="377"/>
      <c r="V41" s="377"/>
      <c r="W41" s="377"/>
      <c r="X41" s="377"/>
      <c r="Y41" s="377"/>
      <c r="Z41" s="379"/>
      <c r="AA41" s="372"/>
    </row>
    <row r="42" spans="1:27" s="367" customFormat="1" ht="12" customHeight="1">
      <c r="A42" s="369"/>
      <c r="B42" s="386"/>
      <c r="C42" s="381"/>
      <c r="D42" s="387"/>
      <c r="E42" s="387"/>
      <c r="F42" s="387"/>
      <c r="G42" s="387"/>
      <c r="H42" s="387"/>
      <c r="I42" s="387"/>
      <c r="J42" s="387"/>
      <c r="K42" s="387"/>
      <c r="L42" s="387"/>
      <c r="M42" s="387"/>
      <c r="N42" s="387"/>
      <c r="O42" s="387"/>
      <c r="P42" s="387"/>
      <c r="Q42" s="387"/>
      <c r="R42" s="387"/>
      <c r="S42" s="387"/>
      <c r="T42" s="387"/>
      <c r="U42" s="387"/>
      <c r="V42" s="387"/>
      <c r="W42" s="387"/>
      <c r="X42" s="387"/>
      <c r="Y42" s="387"/>
      <c r="Z42" s="388"/>
      <c r="AA42" s="372"/>
    </row>
    <row r="43" spans="1:27" s="367" customFormat="1" ht="20.100000000000001" customHeight="1"/>
    <row r="44" spans="1:27" ht="20.100000000000001" customHeight="1">
      <c r="A44" s="1104"/>
      <c r="B44" s="1104"/>
      <c r="C44" s="1104"/>
      <c r="D44" s="1104"/>
      <c r="E44" s="1104"/>
      <c r="F44" s="1104"/>
      <c r="G44" s="1104"/>
      <c r="H44" s="1104"/>
      <c r="I44" s="1104"/>
      <c r="J44" s="1104"/>
      <c r="K44" s="1104"/>
      <c r="L44" s="1104"/>
      <c r="M44" s="1104"/>
      <c r="N44" s="1104"/>
      <c r="O44" s="1104"/>
      <c r="P44" s="1104"/>
      <c r="Q44" s="1104"/>
      <c r="R44" s="1104"/>
      <c r="S44" s="1104"/>
      <c r="T44" s="1104"/>
      <c r="U44" s="1104"/>
      <c r="V44" s="1104"/>
      <c r="W44" s="1104"/>
      <c r="X44" s="1104"/>
      <c r="Y44" s="1104"/>
    </row>
    <row r="45" spans="1:27" ht="20.100000000000001" customHeight="1">
      <c r="A45" s="1105"/>
      <c r="B45" s="1105"/>
      <c r="C45" s="1105"/>
      <c r="D45" s="1105"/>
      <c r="E45" s="1105"/>
      <c r="F45" s="1105"/>
      <c r="G45" s="1105"/>
      <c r="H45" s="1105"/>
      <c r="I45" s="1105"/>
      <c r="J45" s="1105"/>
      <c r="K45" s="1105"/>
      <c r="L45" s="1105"/>
      <c r="M45" s="1105"/>
      <c r="N45" s="1105"/>
      <c r="O45" s="1105"/>
      <c r="P45" s="1105"/>
      <c r="Q45" s="1105"/>
      <c r="R45" s="1105"/>
      <c r="S45" s="1105"/>
      <c r="T45" s="1105"/>
      <c r="U45" s="1105"/>
      <c r="V45" s="1105"/>
      <c r="W45" s="1105"/>
      <c r="X45" s="1105"/>
      <c r="Y45" s="1105"/>
    </row>
  </sheetData>
  <mergeCells count="17">
    <mergeCell ref="G26:T26"/>
    <mergeCell ref="A44:Y44"/>
    <mergeCell ref="A45:Y45"/>
    <mergeCell ref="A17:Z17"/>
    <mergeCell ref="A20:Y20"/>
    <mergeCell ref="A31:AA31"/>
    <mergeCell ref="A32:AA32"/>
    <mergeCell ref="A33:Z33"/>
    <mergeCell ref="A30:AA30"/>
    <mergeCell ref="A3:Z3"/>
    <mergeCell ref="V5:Z5"/>
    <mergeCell ref="Q12:Z12"/>
    <mergeCell ref="M14:P14"/>
    <mergeCell ref="H16:Z16"/>
    <mergeCell ref="A16:G16"/>
    <mergeCell ref="O10:Y10"/>
    <mergeCell ref="Q14:X14"/>
  </mergeCells>
  <phoneticPr fontId="9"/>
  <printOptions horizontalCentered="1"/>
  <pageMargins left="0.78740157480314965" right="0.59055118110236227" top="0.39370078740157483" bottom="0.39370078740157483" header="0.19685039370078741" footer="0.19685039370078741"/>
  <pageSetup paperSize="9" scale="35" fitToHeight="0" orientation="portrait" cellComments="asDisplayed" horizontalDpi="300" verticalDpi="300" r:id="rId1"/>
  <headerFooter scaleWithDoc="0">
    <oddFooter>&amp;R&amp;10（令和３年４&amp;K000000月開講訓練科から適用）</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Y118"/>
  <sheetViews>
    <sheetView view="pageBreakPreview" topLeftCell="A76" zoomScale="70" zoomScaleNormal="40" zoomScaleSheetLayoutView="70" zoomScalePageLayoutView="55" workbookViewId="0">
      <selection activeCell="Q92" sqref="Q92"/>
    </sheetView>
  </sheetViews>
  <sheetFormatPr defaultColWidth="9" defaultRowHeight="13.5"/>
  <cols>
    <col min="1" max="1" width="3.75" style="50" customWidth="1"/>
    <col min="2" max="2" width="4.125" customWidth="1"/>
    <col min="3" max="3" width="18.625" customWidth="1"/>
    <col min="4" max="4" width="22.625" customWidth="1"/>
    <col min="5" max="5" width="5.125" customWidth="1"/>
    <col min="6" max="6" width="11" customWidth="1"/>
    <col min="7" max="10" width="5.375" customWidth="1"/>
    <col min="11" max="11" width="5.125" customWidth="1"/>
    <col min="12" max="12" width="6" customWidth="1"/>
    <col min="13" max="13" width="11" customWidth="1"/>
    <col min="14" max="17" width="5.375" customWidth="1"/>
    <col min="18" max="18" width="11" customWidth="1"/>
    <col min="19" max="19" width="1.625" customWidth="1"/>
    <col min="20" max="20" width="11" customWidth="1"/>
    <col min="21" max="23" width="5.375" customWidth="1"/>
    <col min="24" max="24" width="11.125" customWidth="1"/>
    <col min="25" max="25" width="4" customWidth="1"/>
  </cols>
  <sheetData>
    <row r="1" spans="1:25" ht="24.75" customHeight="1">
      <c r="W1" s="1107" t="s">
        <v>480</v>
      </c>
      <c r="X1" s="1107"/>
      <c r="Y1" s="1107"/>
    </row>
    <row r="2" spans="1:25" s="51" customFormat="1" ht="21">
      <c r="A2" s="1108" t="s">
        <v>81</v>
      </c>
      <c r="B2" s="1108"/>
      <c r="C2" s="1108"/>
      <c r="D2" s="1108"/>
      <c r="E2" s="1108"/>
      <c r="F2" s="1108"/>
      <c r="G2" s="1108"/>
      <c r="H2" s="1108"/>
      <c r="I2" s="1108"/>
      <c r="J2" s="1108"/>
      <c r="K2" s="1108"/>
      <c r="L2" s="1108"/>
      <c r="M2" s="1108"/>
      <c r="N2" s="1108"/>
      <c r="O2" s="1108"/>
      <c r="P2" s="1108"/>
      <c r="Q2" s="1108"/>
      <c r="R2" s="1108"/>
      <c r="S2" s="1108"/>
      <c r="T2" s="1108"/>
      <c r="U2" s="1108"/>
      <c r="V2" s="1108"/>
      <c r="W2" s="1108"/>
      <c r="X2" s="1108"/>
      <c r="Y2" s="1108"/>
    </row>
    <row r="3" spans="1:25" s="51" customFormat="1" ht="35.1" customHeight="1">
      <c r="A3" s="50"/>
      <c r="P3" s="52"/>
      <c r="Q3" s="52"/>
      <c r="R3" s="609"/>
      <c r="S3" s="609"/>
      <c r="T3" s="610"/>
      <c r="U3" s="610"/>
      <c r="V3" s="610"/>
      <c r="W3" s="610"/>
      <c r="X3" s="610"/>
      <c r="Y3" s="53"/>
    </row>
    <row r="4" spans="1:25" s="51" customFormat="1" ht="35.1" customHeight="1">
      <c r="A4" s="1109" t="s">
        <v>82</v>
      </c>
      <c r="B4" s="1109"/>
      <c r="C4" s="1109"/>
      <c r="D4" s="1110" t="str">
        <f>IF(様式1!L11="","",様式1!L11)</f>
        <v>株式会社キャリアサプライ</v>
      </c>
      <c r="E4" s="1110"/>
      <c r="F4" s="1110"/>
      <c r="G4" s="1111" t="s">
        <v>83</v>
      </c>
      <c r="H4" s="1111"/>
      <c r="I4" s="1110" t="str">
        <f>IF(様式1!G36="","",様式1!G36)</f>
        <v>ゼロから始めるWord・Excel・PowerPoint実践科（託児・短時間)</v>
      </c>
      <c r="J4" s="1110"/>
      <c r="K4" s="1110"/>
      <c r="L4" s="1110"/>
      <c r="M4" s="1110"/>
      <c r="N4" s="1110"/>
      <c r="O4" s="1110"/>
      <c r="P4" s="1110"/>
      <c r="Q4" s="698"/>
      <c r="R4" s="1111" t="s">
        <v>84</v>
      </c>
      <c r="S4" s="1111"/>
      <c r="T4" s="1112" t="s">
        <v>1272</v>
      </c>
      <c r="U4" s="1112"/>
      <c r="V4" s="1112"/>
      <c r="W4" s="1112"/>
      <c r="X4" s="1112"/>
      <c r="Y4" s="54"/>
    </row>
    <row r="5" spans="1:25" ht="10.5" customHeight="1">
      <c r="A5" s="1123"/>
      <c r="B5" s="1123"/>
      <c r="C5" s="1123"/>
      <c r="D5" s="1123"/>
    </row>
    <row r="6" spans="1:25" ht="35.1" customHeight="1">
      <c r="A6" s="1124"/>
      <c r="B6" s="1125"/>
      <c r="C6" s="1126" t="s">
        <v>85</v>
      </c>
      <c r="D6" s="1127"/>
      <c r="E6" s="1126" t="s">
        <v>86</v>
      </c>
      <c r="F6" s="1128"/>
      <c r="G6" s="1128"/>
      <c r="H6" s="1128"/>
      <c r="I6" s="1128"/>
      <c r="J6" s="1128"/>
      <c r="K6" s="1128"/>
      <c r="L6" s="1128"/>
      <c r="M6" s="1128"/>
      <c r="N6" s="1128"/>
      <c r="O6" s="1128"/>
      <c r="P6" s="1128"/>
      <c r="Q6" s="1128"/>
      <c r="R6" s="1128"/>
      <c r="S6" s="1128"/>
      <c r="T6" s="1128"/>
      <c r="U6" s="1128"/>
      <c r="V6" s="1128"/>
      <c r="W6" s="1128"/>
      <c r="X6" s="1128"/>
      <c r="Y6" s="55"/>
    </row>
    <row r="7" spans="1:25" ht="32.1" customHeight="1">
      <c r="A7" s="56">
        <v>1</v>
      </c>
      <c r="B7" s="1129" t="s">
        <v>87</v>
      </c>
      <c r="C7" s="1132" t="s">
        <v>88</v>
      </c>
      <c r="D7" s="1133"/>
      <c r="E7" s="1134" t="s">
        <v>89</v>
      </c>
      <c r="F7" s="1135"/>
      <c r="G7" s="1135"/>
      <c r="H7" s="1135"/>
      <c r="I7" s="1135"/>
      <c r="J7" s="1135"/>
      <c r="K7" s="1135"/>
      <c r="L7" s="1135"/>
      <c r="M7" s="1135"/>
      <c r="N7" s="1135"/>
      <c r="O7" s="1135"/>
      <c r="P7" s="1135"/>
      <c r="Q7" s="1135"/>
      <c r="R7" s="1135"/>
      <c r="S7" s="1135"/>
      <c r="T7" s="1135"/>
      <c r="U7" s="1135"/>
      <c r="V7" s="1135"/>
      <c r="W7" s="1135"/>
      <c r="X7" s="1135"/>
      <c r="Y7" s="692"/>
    </row>
    <row r="8" spans="1:25" ht="32.1" customHeight="1">
      <c r="A8" s="1136">
        <v>2</v>
      </c>
      <c r="B8" s="1130"/>
      <c r="C8" s="1138" t="s">
        <v>90</v>
      </c>
      <c r="D8" s="1139"/>
      <c r="E8" s="757" t="s">
        <v>568</v>
      </c>
      <c r="F8" s="1142" t="s">
        <v>91</v>
      </c>
      <c r="G8" s="1143"/>
      <c r="H8" s="1143"/>
      <c r="I8" s="1143"/>
      <c r="J8" s="1143"/>
      <c r="K8" s="1143"/>
      <c r="L8" s="1143"/>
      <c r="M8" s="1143"/>
      <c r="N8" s="1143"/>
      <c r="O8" s="1143"/>
      <c r="P8" s="1143"/>
      <c r="Q8" s="1143"/>
      <c r="R8" s="1143"/>
      <c r="S8" s="1143"/>
      <c r="T8" s="1143"/>
      <c r="U8" s="1143"/>
      <c r="V8" s="1143"/>
      <c r="W8" s="1143"/>
      <c r="X8" s="1143"/>
      <c r="Y8" s="705"/>
    </row>
    <row r="9" spans="1:25" ht="32.1" customHeight="1">
      <c r="A9" s="1137"/>
      <c r="B9" s="1130"/>
      <c r="C9" s="1140"/>
      <c r="D9" s="1141"/>
      <c r="E9" s="757"/>
      <c r="F9" s="1113" t="s">
        <v>92</v>
      </c>
      <c r="G9" s="1114"/>
      <c r="H9" s="1114"/>
      <c r="I9" s="1114"/>
      <c r="J9" s="1114"/>
      <c r="K9" s="1114"/>
      <c r="L9" s="1114"/>
      <c r="M9" s="1114"/>
      <c r="N9" s="1114"/>
      <c r="O9" s="1114"/>
      <c r="P9" s="1114"/>
      <c r="Q9" s="1114"/>
      <c r="R9" s="1114"/>
      <c r="S9" s="1114"/>
      <c r="T9" s="1114"/>
      <c r="U9" s="1114"/>
      <c r="V9" s="1114"/>
      <c r="W9" s="1114"/>
      <c r="X9" s="1114"/>
      <c r="Y9" s="57"/>
    </row>
    <row r="10" spans="1:25" ht="17.25" customHeight="1">
      <c r="A10" s="1115">
        <v>3</v>
      </c>
      <c r="B10" s="1130"/>
      <c r="C10" s="1116" t="s">
        <v>1185</v>
      </c>
      <c r="D10" s="1117"/>
      <c r="E10" s="28" t="s">
        <v>909</v>
      </c>
      <c r="F10" s="58" t="s">
        <v>1189</v>
      </c>
      <c r="G10" s="58"/>
      <c r="H10" s="58"/>
      <c r="I10" s="58"/>
      <c r="J10" s="58"/>
      <c r="K10" s="58"/>
      <c r="L10" s="59"/>
      <c r="M10" s="59"/>
      <c r="N10" s="694"/>
      <c r="O10" s="694"/>
      <c r="P10" s="694"/>
      <c r="Q10" s="694"/>
      <c r="R10" s="694"/>
      <c r="S10" s="694"/>
      <c r="T10" s="60"/>
      <c r="U10" s="60"/>
      <c r="V10" s="60"/>
      <c r="W10" s="60"/>
      <c r="X10" s="60"/>
      <c r="Y10" s="61"/>
    </row>
    <row r="11" spans="1:25" ht="17.25" customHeight="1">
      <c r="A11" s="1115"/>
      <c r="B11" s="1130"/>
      <c r="C11" s="1116"/>
      <c r="D11" s="1117"/>
      <c r="E11" s="62" t="s">
        <v>1010</v>
      </c>
      <c r="F11" s="63"/>
      <c r="G11" s="63"/>
      <c r="H11" s="63"/>
      <c r="I11" s="63"/>
      <c r="J11" s="63"/>
      <c r="K11" s="63"/>
      <c r="L11" s="114"/>
      <c r="M11" s="114"/>
      <c r="N11" s="695"/>
      <c r="O11" s="695"/>
      <c r="P11" s="695"/>
      <c r="Q11" s="695"/>
      <c r="R11" s="695"/>
      <c r="S11" s="695"/>
      <c r="T11" s="64"/>
      <c r="U11" s="64"/>
      <c r="V11" s="64"/>
      <c r="W11" s="64"/>
      <c r="X11" s="64"/>
      <c r="Y11" s="65"/>
    </row>
    <row r="12" spans="1:25" ht="16.5" customHeight="1">
      <c r="A12" s="1115"/>
      <c r="B12" s="1130"/>
      <c r="C12" s="1116"/>
      <c r="D12" s="1117"/>
      <c r="E12" s="62" t="s">
        <v>1011</v>
      </c>
      <c r="F12" s="63"/>
      <c r="G12" s="63"/>
      <c r="H12" s="63"/>
      <c r="I12" s="63"/>
      <c r="J12" s="63"/>
      <c r="K12" s="63"/>
      <c r="L12" s="114"/>
      <c r="M12" s="114"/>
      <c r="N12" s="695"/>
      <c r="O12" s="695"/>
      <c r="P12" s="695"/>
      <c r="Q12" s="695"/>
      <c r="R12" s="695"/>
      <c r="S12" s="695"/>
      <c r="T12" s="64"/>
      <c r="U12" s="64"/>
      <c r="V12" s="64"/>
      <c r="W12" s="64"/>
      <c r="X12" s="64"/>
      <c r="Y12" s="65"/>
    </row>
    <row r="13" spans="1:25" ht="16.5" customHeight="1">
      <c r="A13" s="1115"/>
      <c r="B13" s="1130"/>
      <c r="C13" s="1116"/>
      <c r="D13" s="1117"/>
      <c r="E13" s="62" t="s">
        <v>1186</v>
      </c>
      <c r="F13" s="63"/>
      <c r="G13" s="63"/>
      <c r="H13" s="63"/>
      <c r="I13" s="63"/>
      <c r="J13" s="63"/>
      <c r="K13" s="63"/>
      <c r="L13" s="114"/>
      <c r="M13" s="114"/>
      <c r="N13" s="695"/>
      <c r="O13" s="695"/>
      <c r="P13" s="695"/>
      <c r="Q13" s="695"/>
      <c r="R13" s="695"/>
      <c r="S13" s="695"/>
      <c r="T13" s="64"/>
      <c r="U13" s="64"/>
      <c r="V13" s="64"/>
      <c r="W13" s="64"/>
      <c r="X13" s="64"/>
      <c r="Y13" s="65"/>
    </row>
    <row r="14" spans="1:25" ht="17.25" customHeight="1">
      <c r="A14" s="1115"/>
      <c r="B14" s="1130"/>
      <c r="C14" s="1116"/>
      <c r="D14" s="1117"/>
      <c r="E14" s="1118" t="s">
        <v>1187</v>
      </c>
      <c r="F14" s="1119"/>
      <c r="G14" s="1119"/>
      <c r="H14" s="1119"/>
      <c r="I14" s="1119"/>
      <c r="J14" s="1119"/>
      <c r="K14" s="1119"/>
      <c r="L14" s="1119"/>
      <c r="M14" s="1119"/>
      <c r="N14" s="1119"/>
      <c r="O14" s="1119"/>
      <c r="P14" s="1119"/>
      <c r="Q14" s="1119"/>
      <c r="R14" s="1119"/>
      <c r="S14" s="1119"/>
      <c r="T14" s="1119"/>
      <c r="U14" s="1119"/>
      <c r="V14" s="1119"/>
      <c r="W14" s="1119"/>
      <c r="X14" s="1119"/>
      <c r="Y14" s="1120"/>
    </row>
    <row r="15" spans="1:25" ht="33.75" customHeight="1">
      <c r="A15" s="1115"/>
      <c r="B15" s="1130"/>
      <c r="C15" s="1116"/>
      <c r="D15" s="1117"/>
      <c r="E15" s="1252" t="s">
        <v>1188</v>
      </c>
      <c r="F15" s="1253"/>
      <c r="G15" s="1253"/>
      <c r="H15" s="1253"/>
      <c r="I15" s="1253"/>
      <c r="J15" s="1253"/>
      <c r="K15" s="1253"/>
      <c r="L15" s="1253"/>
      <c r="M15" s="1253"/>
      <c r="N15" s="1253"/>
      <c r="O15" s="1253"/>
      <c r="P15" s="1253"/>
      <c r="Q15" s="1253"/>
      <c r="R15" s="1253"/>
      <c r="S15" s="1253"/>
      <c r="T15" s="1253"/>
      <c r="U15" s="1253"/>
      <c r="V15" s="1253"/>
      <c r="W15" s="1253"/>
      <c r="X15" s="1253"/>
      <c r="Y15" s="1254"/>
    </row>
    <row r="16" spans="1:25" ht="17.25" customHeight="1">
      <c r="A16" s="1115"/>
      <c r="B16" s="1130"/>
      <c r="C16" s="1116"/>
      <c r="D16" s="1117"/>
      <c r="E16" s="62" t="s">
        <v>93</v>
      </c>
      <c r="F16" s="63"/>
      <c r="G16" s="63"/>
      <c r="H16" s="63"/>
      <c r="I16" s="63"/>
      <c r="J16" s="63"/>
      <c r="K16" s="63"/>
      <c r="L16" s="114"/>
      <c r="M16" s="114"/>
      <c r="N16" s="695"/>
      <c r="O16" s="695"/>
      <c r="P16" s="695"/>
      <c r="Q16" s="695"/>
      <c r="R16" s="695"/>
      <c r="S16" s="695"/>
      <c r="T16" s="64"/>
      <c r="U16" s="64"/>
      <c r="V16" s="64"/>
      <c r="W16" s="64"/>
      <c r="X16" s="64"/>
      <c r="Y16" s="65"/>
    </row>
    <row r="17" spans="1:25" ht="17.25" customHeight="1">
      <c r="A17" s="1115"/>
      <c r="B17" s="1130"/>
      <c r="C17" s="1116"/>
      <c r="D17" s="1117"/>
      <c r="E17" s="406" t="s">
        <v>564</v>
      </c>
      <c r="F17" s="66"/>
      <c r="G17" s="66"/>
      <c r="H17" s="66"/>
      <c r="I17" s="66"/>
      <c r="J17" s="66"/>
      <c r="K17" s="436" t="s">
        <v>566</v>
      </c>
      <c r="L17" s="66"/>
      <c r="M17" s="114"/>
      <c r="N17" s="695"/>
      <c r="O17" s="695"/>
      <c r="P17" s="695"/>
      <c r="Q17" s="695"/>
      <c r="R17" s="114"/>
      <c r="S17" s="114"/>
      <c r="T17" s="71"/>
      <c r="U17" s="64"/>
      <c r="V17" s="64"/>
      <c r="W17" s="64"/>
      <c r="X17" s="64"/>
      <c r="Y17" s="65"/>
    </row>
    <row r="18" spans="1:25" ht="32.1" customHeight="1">
      <c r="A18" s="1115"/>
      <c r="B18" s="1130"/>
      <c r="C18" s="1116"/>
      <c r="D18" s="1117"/>
      <c r="E18" s="28" t="s">
        <v>568</v>
      </c>
      <c r="F18" s="68" t="s">
        <v>94</v>
      </c>
      <c r="G18" s="69"/>
      <c r="H18" s="69"/>
      <c r="I18" s="69"/>
      <c r="J18" s="69"/>
      <c r="K18" s="28"/>
      <c r="L18" s="1121" t="s">
        <v>95</v>
      </c>
      <c r="M18" s="1122"/>
      <c r="N18" s="1122"/>
      <c r="O18" s="701"/>
      <c r="P18" s="695"/>
      <c r="Q18" s="695"/>
      <c r="R18" s="695"/>
      <c r="S18" s="695"/>
      <c r="T18" s="64"/>
      <c r="U18" s="64"/>
      <c r="V18" s="64"/>
      <c r="W18" s="64"/>
      <c r="X18" s="64"/>
      <c r="Y18" s="70"/>
    </row>
    <row r="19" spans="1:25" ht="29.25" customHeight="1">
      <c r="A19" s="1136">
        <v>4</v>
      </c>
      <c r="B19" s="1130"/>
      <c r="C19" s="1150" t="s">
        <v>96</v>
      </c>
      <c r="D19" s="1151"/>
      <c r="E19" s="758"/>
      <c r="F19" s="1154" t="s">
        <v>1059</v>
      </c>
      <c r="G19" s="1154"/>
      <c r="H19" s="1154"/>
      <c r="I19" s="1154"/>
      <c r="J19" s="1154"/>
      <c r="K19" s="1154"/>
      <c r="L19" s="1154"/>
      <c r="M19" s="1154"/>
      <c r="N19" s="1154"/>
      <c r="O19" s="1154"/>
      <c r="P19" s="1154"/>
      <c r="Q19" s="1154"/>
      <c r="R19" s="1154"/>
      <c r="S19" s="1154"/>
      <c r="T19" s="1154"/>
      <c r="U19" s="1154"/>
      <c r="V19" s="1154"/>
      <c r="W19" s="1154"/>
      <c r="X19" s="1154"/>
      <c r="Y19" s="72"/>
    </row>
    <row r="20" spans="1:25" ht="18" customHeight="1">
      <c r="A20" s="1137"/>
      <c r="B20" s="1131"/>
      <c r="C20" s="1152"/>
      <c r="D20" s="1153"/>
      <c r="E20" s="73"/>
      <c r="F20" s="74" t="s">
        <v>511</v>
      </c>
      <c r="G20" s="75"/>
      <c r="H20" s="75"/>
      <c r="I20" s="75"/>
      <c r="J20" s="75"/>
      <c r="K20" s="75"/>
      <c r="L20" s="75"/>
      <c r="M20" s="75"/>
      <c r="N20" s="75"/>
      <c r="O20" s="75"/>
      <c r="P20" s="75"/>
      <c r="Q20" s="75"/>
      <c r="R20" s="75"/>
      <c r="S20" s="75"/>
      <c r="T20" s="75"/>
      <c r="U20" s="75"/>
      <c r="V20" s="75"/>
      <c r="W20" s="75"/>
      <c r="X20" s="75"/>
      <c r="Y20" s="76"/>
    </row>
    <row r="21" spans="1:25" ht="32.1" customHeight="1">
      <c r="A21" s="1136">
        <v>5</v>
      </c>
      <c r="B21" s="1129" t="s">
        <v>97</v>
      </c>
      <c r="C21" s="1138" t="s">
        <v>98</v>
      </c>
      <c r="D21" s="1139"/>
      <c r="E21" s="1155" t="s">
        <v>99</v>
      </c>
      <c r="F21" s="1156"/>
      <c r="G21" s="1148">
        <v>34.71</v>
      </c>
      <c r="H21" s="1148"/>
      <c r="I21" s="1145" t="s">
        <v>100</v>
      </c>
      <c r="J21" s="1145"/>
      <c r="K21" s="1146"/>
      <c r="L21" s="681" t="s">
        <v>1060</v>
      </c>
      <c r="M21" s="77"/>
      <c r="N21" s="77"/>
      <c r="O21" s="77"/>
      <c r="P21" s="77"/>
      <c r="Q21" s="77"/>
      <c r="R21" s="77"/>
      <c r="S21" s="77"/>
      <c r="T21" s="77"/>
      <c r="U21" s="77"/>
      <c r="V21" s="77"/>
      <c r="W21" s="77"/>
      <c r="X21" s="77"/>
      <c r="Y21" s="78"/>
    </row>
    <row r="22" spans="1:25" ht="32.1" customHeight="1">
      <c r="A22" s="1115"/>
      <c r="B22" s="1130"/>
      <c r="C22" s="1116"/>
      <c r="D22" s="1117"/>
      <c r="E22" s="1147" t="s">
        <v>101</v>
      </c>
      <c r="F22" s="1145"/>
      <c r="G22" s="1144">
        <f>IF(G21="","",ROUNDDOWN(G21/様式1!F38,2))</f>
        <v>2.31</v>
      </c>
      <c r="H22" s="1144"/>
      <c r="I22" s="1145" t="s">
        <v>1136</v>
      </c>
      <c r="J22" s="1145"/>
      <c r="K22" s="1146"/>
      <c r="L22" s="681" t="s">
        <v>102</v>
      </c>
      <c r="M22" s="77"/>
      <c r="N22" s="77"/>
      <c r="O22" s="77"/>
      <c r="P22" s="77"/>
      <c r="Q22" s="77"/>
      <c r="R22" s="77"/>
      <c r="S22" s="77"/>
      <c r="T22" s="77"/>
      <c r="U22" s="77"/>
      <c r="V22" s="77"/>
      <c r="W22" s="77"/>
      <c r="X22" s="77"/>
      <c r="Y22" s="78"/>
    </row>
    <row r="23" spans="1:25" ht="32.1" customHeight="1">
      <c r="A23" s="1137"/>
      <c r="B23" s="1130"/>
      <c r="C23" s="1140"/>
      <c r="D23" s="1141"/>
      <c r="E23" s="1147" t="s">
        <v>103</v>
      </c>
      <c r="F23" s="1145"/>
      <c r="G23" s="1148"/>
      <c r="H23" s="1148"/>
      <c r="I23" s="1145" t="s">
        <v>100</v>
      </c>
      <c r="J23" s="1145"/>
      <c r="K23" s="1145"/>
      <c r="L23" s="1149"/>
      <c r="M23" s="1149"/>
      <c r="N23" s="1149"/>
      <c r="O23" s="1149"/>
      <c r="P23" s="1149"/>
      <c r="Q23" s="1149"/>
      <c r="R23" s="1149"/>
      <c r="S23" s="1149"/>
      <c r="T23" s="1149"/>
      <c r="U23" s="1149"/>
      <c r="V23" s="1149"/>
      <c r="W23" s="1149"/>
      <c r="X23" s="1149"/>
      <c r="Y23" s="704"/>
    </row>
    <row r="24" spans="1:25" ht="19.5" customHeight="1">
      <c r="A24" s="1136">
        <v>6</v>
      </c>
      <c r="B24" s="1130"/>
      <c r="C24" s="1159" t="s">
        <v>104</v>
      </c>
      <c r="D24" s="1160"/>
      <c r="E24" s="1165" t="s">
        <v>105</v>
      </c>
      <c r="F24" s="1166"/>
      <c r="G24" s="1167"/>
      <c r="H24" s="1167"/>
      <c r="I24" s="1167"/>
      <c r="J24" s="1167"/>
      <c r="K24" s="1167"/>
      <c r="L24" s="1167"/>
      <c r="M24" s="1167"/>
      <c r="N24" s="1167"/>
      <c r="O24" s="1167"/>
      <c r="P24" s="1168" t="s">
        <v>106</v>
      </c>
      <c r="Q24" s="1168"/>
      <c r="R24" s="1169" t="s">
        <v>107</v>
      </c>
      <c r="S24" s="1169"/>
      <c r="T24" s="759"/>
      <c r="U24" s="1168" t="s">
        <v>108</v>
      </c>
      <c r="V24" s="1168"/>
      <c r="W24" s="697"/>
      <c r="X24" s="79"/>
      <c r="Y24" s="80"/>
    </row>
    <row r="25" spans="1:25" ht="19.5" customHeight="1">
      <c r="A25" s="1157"/>
      <c r="B25" s="1130"/>
      <c r="C25" s="1161"/>
      <c r="D25" s="1162"/>
      <c r="E25" s="701"/>
      <c r="F25" s="701" t="s">
        <v>1137</v>
      </c>
      <c r="G25" s="1170"/>
      <c r="H25" s="1170"/>
      <c r="I25" s="1170"/>
      <c r="J25" s="1170"/>
      <c r="K25" s="1170"/>
      <c r="L25" s="1170"/>
      <c r="M25" s="1170"/>
      <c r="N25" s="1170"/>
      <c r="O25" s="1170"/>
      <c r="P25" s="1171" t="s">
        <v>106</v>
      </c>
      <c r="Q25" s="1171"/>
      <c r="R25" s="1172" t="s">
        <v>107</v>
      </c>
      <c r="S25" s="1172"/>
      <c r="T25" s="760"/>
      <c r="U25" s="1171" t="s">
        <v>108</v>
      </c>
      <c r="V25" s="1171"/>
      <c r="W25" s="118"/>
      <c r="X25" s="81"/>
      <c r="Y25" s="82"/>
    </row>
    <row r="26" spans="1:25" ht="19.5" customHeight="1">
      <c r="A26" s="1157"/>
      <c r="B26" s="1130"/>
      <c r="C26" s="1161"/>
      <c r="D26" s="1162"/>
      <c r="E26" s="701"/>
      <c r="F26" s="701" t="s">
        <v>109</v>
      </c>
      <c r="G26" s="1170"/>
      <c r="H26" s="1170"/>
      <c r="I26" s="1170"/>
      <c r="J26" s="1170"/>
      <c r="K26" s="1170"/>
      <c r="L26" s="1170"/>
      <c r="M26" s="1170"/>
      <c r="N26" s="1170"/>
      <c r="O26" s="1170"/>
      <c r="P26" s="1171" t="s">
        <v>1138</v>
      </c>
      <c r="Q26" s="1171"/>
      <c r="R26" s="1172" t="s">
        <v>107</v>
      </c>
      <c r="S26" s="1172"/>
      <c r="T26" s="760"/>
      <c r="U26" s="1171" t="s">
        <v>108</v>
      </c>
      <c r="V26" s="1171"/>
      <c r="W26" s="118"/>
      <c r="X26" s="81"/>
      <c r="Y26" s="82"/>
    </row>
    <row r="27" spans="1:25" ht="19.5" customHeight="1">
      <c r="A27" s="1157"/>
      <c r="B27" s="1130"/>
      <c r="C27" s="1161"/>
      <c r="D27" s="1162"/>
      <c r="E27" s="701"/>
      <c r="F27" s="701" t="s">
        <v>109</v>
      </c>
      <c r="G27" s="1170"/>
      <c r="H27" s="1170"/>
      <c r="I27" s="1170"/>
      <c r="J27" s="1170"/>
      <c r="K27" s="1170"/>
      <c r="L27" s="1170"/>
      <c r="M27" s="1170"/>
      <c r="N27" s="1170"/>
      <c r="O27" s="1170"/>
      <c r="P27" s="1171" t="s">
        <v>106</v>
      </c>
      <c r="Q27" s="1171"/>
      <c r="R27" s="1172" t="s">
        <v>1139</v>
      </c>
      <c r="S27" s="1172"/>
      <c r="T27" s="760"/>
      <c r="U27" s="1171" t="s">
        <v>108</v>
      </c>
      <c r="V27" s="1171"/>
      <c r="W27" s="118"/>
      <c r="X27" s="81"/>
      <c r="Y27" s="82"/>
    </row>
    <row r="28" spans="1:25" ht="19.5" customHeight="1">
      <c r="A28" s="1158"/>
      <c r="B28" s="1130"/>
      <c r="C28" s="1163"/>
      <c r="D28" s="1164"/>
      <c r="E28" s="699"/>
      <c r="F28" s="700" t="s">
        <v>1140</v>
      </c>
      <c r="G28" s="1173"/>
      <c r="H28" s="1173"/>
      <c r="I28" s="1173"/>
      <c r="J28" s="1173"/>
      <c r="K28" s="1173"/>
      <c r="L28" s="1173"/>
      <c r="M28" s="1173"/>
      <c r="N28" s="1173"/>
      <c r="O28" s="1173"/>
      <c r="P28" s="1114" t="s">
        <v>106</v>
      </c>
      <c r="Q28" s="1114"/>
      <c r="R28" s="1174" t="s">
        <v>107</v>
      </c>
      <c r="S28" s="1174"/>
      <c r="T28" s="761"/>
      <c r="U28" s="1114" t="s">
        <v>1141</v>
      </c>
      <c r="V28" s="1114"/>
      <c r="W28" s="83"/>
      <c r="X28" s="683"/>
      <c r="Y28" s="84"/>
    </row>
    <row r="29" spans="1:25" ht="32.1" customHeight="1">
      <c r="A29" s="85">
        <v>7</v>
      </c>
      <c r="B29" s="1130"/>
      <c r="C29" s="691" t="s">
        <v>110</v>
      </c>
      <c r="D29" s="692"/>
      <c r="E29" s="1175" t="s">
        <v>111</v>
      </c>
      <c r="F29" s="1176"/>
      <c r="G29" s="28" t="s">
        <v>568</v>
      </c>
      <c r="H29" s="86" t="s">
        <v>112</v>
      </c>
      <c r="I29" s="28"/>
      <c r="J29" s="1147" t="s">
        <v>113</v>
      </c>
      <c r="K29" s="1146"/>
      <c r="L29" s="1175" t="s">
        <v>114</v>
      </c>
      <c r="M29" s="1176"/>
      <c r="N29" s="28" t="s">
        <v>568</v>
      </c>
      <c r="O29" s="86" t="s">
        <v>112</v>
      </c>
      <c r="P29" s="28"/>
      <c r="Q29" s="86" t="s">
        <v>113</v>
      </c>
      <c r="R29" s="1175" t="s">
        <v>115</v>
      </c>
      <c r="S29" s="1177"/>
      <c r="T29" s="1176"/>
      <c r="U29" s="28" t="s">
        <v>568</v>
      </c>
      <c r="V29" s="86" t="s">
        <v>112</v>
      </c>
      <c r="W29" s="28"/>
      <c r="X29" s="87" t="s">
        <v>113</v>
      </c>
      <c r="Y29" s="88"/>
    </row>
    <row r="30" spans="1:25" ht="32.1" customHeight="1">
      <c r="A30" s="1182">
        <v>8</v>
      </c>
      <c r="B30" s="1130"/>
      <c r="C30" s="1185" t="s">
        <v>116</v>
      </c>
      <c r="D30" s="707" t="s">
        <v>117</v>
      </c>
      <c r="E30" s="693" t="s">
        <v>26</v>
      </c>
      <c r="F30" s="1011">
        <v>15</v>
      </c>
      <c r="G30" s="89" t="s">
        <v>479</v>
      </c>
      <c r="H30" s="90"/>
      <c r="I30" s="90"/>
      <c r="J30" s="90"/>
      <c r="K30" s="90"/>
      <c r="L30" s="90"/>
      <c r="M30" s="90"/>
      <c r="N30" s="90"/>
      <c r="O30" s="90"/>
      <c r="P30" s="682"/>
      <c r="Q30" s="682"/>
      <c r="R30" s="682"/>
      <c r="S30" s="682"/>
      <c r="T30" s="682"/>
      <c r="U30" s="91"/>
      <c r="V30" s="91"/>
      <c r="W30" s="91"/>
      <c r="X30" s="91"/>
      <c r="Y30" s="92"/>
    </row>
    <row r="31" spans="1:25" ht="31.5" customHeight="1">
      <c r="A31" s="1183"/>
      <c r="B31" s="1130"/>
      <c r="C31" s="1186"/>
      <c r="D31" s="707" t="s">
        <v>118</v>
      </c>
      <c r="E31" s="28" t="s">
        <v>568</v>
      </c>
      <c r="F31" s="1147" t="s">
        <v>119</v>
      </c>
      <c r="G31" s="1145"/>
      <c r="H31" s="1145"/>
      <c r="I31" s="1145"/>
      <c r="J31" s="1146"/>
      <c r="K31" s="28"/>
      <c r="L31" s="1188" t="s">
        <v>120</v>
      </c>
      <c r="M31" s="1181"/>
      <c r="N31" s="1181"/>
      <c r="O31" s="1181"/>
      <c r="P31" s="1181"/>
      <c r="Q31" s="28"/>
      <c r="R31" s="1155" t="s">
        <v>121</v>
      </c>
      <c r="S31" s="1156"/>
      <c r="T31" s="1156"/>
      <c r="U31" s="1156"/>
      <c r="V31" s="1156"/>
      <c r="W31" s="1156"/>
      <c r="X31" s="1156"/>
      <c r="Y31" s="689"/>
    </row>
    <row r="32" spans="1:25" ht="24" customHeight="1">
      <c r="A32" s="1183"/>
      <c r="B32" s="1130"/>
      <c r="C32" s="1186"/>
      <c r="D32" s="1185" t="s">
        <v>122</v>
      </c>
      <c r="E32" s="1189" t="s">
        <v>1198</v>
      </c>
      <c r="F32" s="1190"/>
      <c r="G32" s="1190"/>
      <c r="H32" s="1190"/>
      <c r="I32" s="1180" t="s">
        <v>123</v>
      </c>
      <c r="J32" s="1180"/>
      <c r="K32" s="1180"/>
      <c r="L32" s="1180"/>
      <c r="M32" s="763"/>
      <c r="N32" s="736" t="s">
        <v>124</v>
      </c>
      <c r="O32" s="735"/>
      <c r="P32" s="1193" t="s">
        <v>125</v>
      </c>
      <c r="Q32" s="1193"/>
      <c r="R32" s="1193"/>
      <c r="S32" s="1193"/>
      <c r="T32" s="764">
        <v>1</v>
      </c>
      <c r="U32" s="736" t="s">
        <v>124</v>
      </c>
      <c r="V32" s="58"/>
      <c r="W32" s="58"/>
      <c r="X32" s="58"/>
      <c r="Y32" s="93"/>
    </row>
    <row r="33" spans="1:25" ht="24" customHeight="1">
      <c r="A33" s="1183"/>
      <c r="B33" s="1130"/>
      <c r="C33" s="1186"/>
      <c r="D33" s="1187"/>
      <c r="E33" s="1191" t="s">
        <v>1197</v>
      </c>
      <c r="F33" s="1192"/>
      <c r="G33" s="1192"/>
      <c r="H33" s="1192"/>
      <c r="I33" s="28"/>
      <c r="J33" s="86"/>
      <c r="K33" s="86"/>
      <c r="L33" s="86"/>
      <c r="M33" s="86"/>
      <c r="N33" s="700"/>
      <c r="O33" s="700"/>
      <c r="P33" s="74"/>
      <c r="Q33" s="700"/>
      <c r="R33" s="86"/>
      <c r="S33" s="86"/>
      <c r="T33" s="86"/>
      <c r="U33" s="86"/>
      <c r="V33" s="114"/>
      <c r="W33" s="114"/>
      <c r="X33" s="114"/>
      <c r="Y33" s="94"/>
    </row>
    <row r="34" spans="1:25" ht="43.5" customHeight="1">
      <c r="A34" s="1183"/>
      <c r="B34" s="1130"/>
      <c r="C34" s="1186"/>
      <c r="D34" s="95" t="s">
        <v>126</v>
      </c>
      <c r="E34" s="28" t="s">
        <v>568</v>
      </c>
      <c r="F34" s="1147" t="s">
        <v>127</v>
      </c>
      <c r="G34" s="1145"/>
      <c r="H34" s="1145"/>
      <c r="I34" s="28"/>
      <c r="J34" s="1178" t="s">
        <v>1142</v>
      </c>
      <c r="K34" s="1149"/>
      <c r="L34" s="1149"/>
      <c r="M34" s="1179"/>
      <c r="N34" s="1179"/>
      <c r="O34" s="1179"/>
      <c r="P34" s="1179"/>
      <c r="Q34" s="1179"/>
      <c r="R34" s="1179"/>
      <c r="S34" s="1179"/>
      <c r="T34" s="1179"/>
      <c r="U34" s="1179"/>
      <c r="V34" s="1179"/>
      <c r="W34" s="1179"/>
      <c r="X34" s="89" t="s">
        <v>49</v>
      </c>
      <c r="Y34" s="702"/>
    </row>
    <row r="35" spans="1:25" ht="32.1" customHeight="1">
      <c r="A35" s="1183"/>
      <c r="B35" s="1130"/>
      <c r="C35" s="1186"/>
      <c r="D35" s="707" t="s">
        <v>128</v>
      </c>
      <c r="E35" s="28"/>
      <c r="F35" s="1147" t="s">
        <v>129</v>
      </c>
      <c r="G35" s="1145"/>
      <c r="H35" s="1145"/>
      <c r="I35" s="1145"/>
      <c r="J35" s="1146"/>
      <c r="K35" s="28" t="s">
        <v>568</v>
      </c>
      <c r="L35" s="1147" t="s">
        <v>130</v>
      </c>
      <c r="M35" s="1145"/>
      <c r="N35" s="1145"/>
      <c r="O35" s="1145"/>
      <c r="P35" s="1145"/>
      <c r="Q35" s="28"/>
      <c r="R35" s="1155" t="s">
        <v>131</v>
      </c>
      <c r="S35" s="1156"/>
      <c r="T35" s="1156"/>
      <c r="U35" s="1181"/>
      <c r="V35" s="1181"/>
      <c r="W35" s="1181"/>
      <c r="X35" s="96" t="s">
        <v>132</v>
      </c>
      <c r="Y35" s="97"/>
    </row>
    <row r="36" spans="1:25" ht="32.1" customHeight="1">
      <c r="A36" s="1183"/>
      <c r="B36" s="1130"/>
      <c r="C36" s="1186"/>
      <c r="D36" s="95" t="s">
        <v>133</v>
      </c>
      <c r="E36" s="87" t="s">
        <v>134</v>
      </c>
      <c r="F36" s="762">
        <v>1</v>
      </c>
      <c r="G36" s="1156" t="s">
        <v>1143</v>
      </c>
      <c r="H36" s="1156"/>
      <c r="I36" s="89"/>
      <c r="J36" s="89"/>
      <c r="K36" s="89"/>
      <c r="L36" s="89"/>
      <c r="M36" s="89"/>
      <c r="N36" s="89"/>
      <c r="O36" s="89"/>
      <c r="P36" s="682"/>
      <c r="Q36" s="682"/>
      <c r="R36" s="682"/>
      <c r="S36" s="682"/>
      <c r="T36" s="682"/>
      <c r="U36" s="89"/>
      <c r="V36" s="89"/>
      <c r="W36" s="89"/>
      <c r="X36" s="89"/>
      <c r="Y36" s="702"/>
    </row>
    <row r="37" spans="1:25" ht="32.1" customHeight="1">
      <c r="A37" s="1184"/>
      <c r="B37" s="1130"/>
      <c r="C37" s="1187"/>
      <c r="D37" s="95" t="s">
        <v>135</v>
      </c>
      <c r="E37" s="765" t="s">
        <v>568</v>
      </c>
      <c r="F37" s="96" t="s">
        <v>136</v>
      </c>
      <c r="G37" s="89"/>
      <c r="H37" s="89"/>
      <c r="I37" s="89"/>
      <c r="J37" s="89"/>
      <c r="K37" s="89"/>
      <c r="L37" s="89"/>
      <c r="M37" s="89"/>
      <c r="N37" s="89"/>
      <c r="O37" s="89"/>
      <c r="P37" s="682"/>
      <c r="Q37" s="682"/>
      <c r="R37" s="682"/>
      <c r="S37" s="682"/>
      <c r="T37" s="682"/>
      <c r="U37" s="89"/>
      <c r="V37" s="89"/>
      <c r="W37" s="89"/>
      <c r="X37" s="89"/>
      <c r="Y37" s="702"/>
    </row>
    <row r="38" spans="1:25" ht="32.1" customHeight="1">
      <c r="A38" s="1182">
        <v>9</v>
      </c>
      <c r="B38" s="1130"/>
      <c r="C38" s="1194" t="s">
        <v>137</v>
      </c>
      <c r="D38" s="689" t="s">
        <v>1144</v>
      </c>
      <c r="E38" s="28" t="s">
        <v>568</v>
      </c>
      <c r="F38" s="1155" t="s">
        <v>138</v>
      </c>
      <c r="G38" s="1156"/>
      <c r="H38" s="1156"/>
      <c r="I38" s="1156"/>
      <c r="J38" s="1156"/>
      <c r="K38" s="1156"/>
      <c r="L38" s="1156"/>
      <c r="M38" s="1156"/>
      <c r="N38" s="1156"/>
      <c r="O38" s="1156"/>
      <c r="P38" s="1156"/>
      <c r="Q38" s="28"/>
      <c r="R38" s="1155" t="s">
        <v>139</v>
      </c>
      <c r="S38" s="1156"/>
      <c r="T38" s="1156"/>
      <c r="U38" s="1156"/>
      <c r="V38" s="1156"/>
      <c r="W38" s="1156"/>
      <c r="X38" s="1156"/>
      <c r="Y38" s="689"/>
    </row>
    <row r="39" spans="1:25" ht="19.5" customHeight="1">
      <c r="A39" s="1183"/>
      <c r="B39" s="1130"/>
      <c r="C39" s="1195"/>
      <c r="D39" s="1197" t="s">
        <v>140</v>
      </c>
      <c r="E39" s="1165" t="s">
        <v>141</v>
      </c>
      <c r="F39" s="1166"/>
      <c r="G39" s="1166"/>
      <c r="H39" s="1166"/>
      <c r="I39" s="1166"/>
      <c r="J39" s="1166"/>
      <c r="K39" s="1199" t="s">
        <v>1273</v>
      </c>
      <c r="L39" s="1199"/>
      <c r="M39" s="1199"/>
      <c r="N39" s="1199"/>
      <c r="O39" s="1199"/>
      <c r="P39" s="1199"/>
      <c r="Q39" s="1199"/>
      <c r="R39" s="59" t="s">
        <v>49</v>
      </c>
      <c r="S39" s="59"/>
      <c r="T39" s="59"/>
      <c r="U39" s="58"/>
      <c r="V39" s="58"/>
      <c r="W39" s="58"/>
      <c r="X39" s="58"/>
      <c r="Y39" s="93"/>
    </row>
    <row r="40" spans="1:25" ht="19.5" customHeight="1">
      <c r="A40" s="1183"/>
      <c r="B40" s="1130"/>
      <c r="C40" s="1195"/>
      <c r="D40" s="1198"/>
      <c r="E40" s="28" t="s">
        <v>568</v>
      </c>
      <c r="F40" s="1200" t="s">
        <v>1013</v>
      </c>
      <c r="G40" s="1201"/>
      <c r="H40" s="1201"/>
      <c r="I40" s="1201"/>
      <c r="J40" s="1201"/>
      <c r="K40" s="1201"/>
      <c r="L40" s="1201"/>
      <c r="M40" s="1201"/>
      <c r="N40" s="647"/>
      <c r="O40" s="1202" t="s">
        <v>1014</v>
      </c>
      <c r="P40" s="1202"/>
      <c r="Q40" s="1202"/>
      <c r="R40" s="1202"/>
      <c r="S40" s="1202"/>
      <c r="T40" s="1202"/>
      <c r="U40" s="1202"/>
      <c r="V40" s="1202"/>
      <c r="W40" s="1202"/>
      <c r="X40" s="1202"/>
      <c r="Y40" s="706"/>
    </row>
    <row r="41" spans="1:25" ht="19.5" customHeight="1">
      <c r="A41" s="1183"/>
      <c r="B41" s="1130"/>
      <c r="C41" s="1195"/>
      <c r="D41" s="1203" t="s">
        <v>142</v>
      </c>
      <c r="E41" s="1189" t="s">
        <v>143</v>
      </c>
      <c r="F41" s="1190"/>
      <c r="G41" s="1190"/>
      <c r="H41" s="1190"/>
      <c r="I41" s="1190"/>
      <c r="J41" s="1190"/>
      <c r="K41" s="1190"/>
      <c r="L41" s="1167" t="s">
        <v>1274</v>
      </c>
      <c r="M41" s="1167"/>
      <c r="N41" s="1167"/>
      <c r="O41" s="1167"/>
      <c r="P41" s="1167"/>
      <c r="Q41" s="1167"/>
      <c r="R41" s="1167"/>
      <c r="S41" s="1167"/>
      <c r="T41" s="59" t="s">
        <v>49</v>
      </c>
      <c r="U41" s="58"/>
      <c r="V41" s="58"/>
      <c r="W41" s="58"/>
      <c r="X41" s="58"/>
      <c r="Y41" s="93"/>
    </row>
    <row r="42" spans="1:25" ht="19.5" customHeight="1">
      <c r="A42" s="1183"/>
      <c r="B42" s="1130"/>
      <c r="C42" s="1195"/>
      <c r="D42" s="1204"/>
      <c r="E42" s="1206" t="s">
        <v>143</v>
      </c>
      <c r="F42" s="1207"/>
      <c r="G42" s="1207"/>
      <c r="H42" s="1207"/>
      <c r="I42" s="1207"/>
      <c r="J42" s="1207"/>
      <c r="K42" s="1207"/>
      <c r="L42" s="1170"/>
      <c r="M42" s="1170"/>
      <c r="N42" s="1170"/>
      <c r="O42" s="1170"/>
      <c r="P42" s="1170"/>
      <c r="Q42" s="1170"/>
      <c r="R42" s="1170"/>
      <c r="S42" s="1170"/>
      <c r="T42" s="114" t="s">
        <v>49</v>
      </c>
      <c r="U42" s="63"/>
      <c r="V42" s="63"/>
      <c r="W42" s="63"/>
      <c r="X42" s="63"/>
      <c r="Y42" s="98"/>
    </row>
    <row r="43" spans="1:25" ht="19.5" customHeight="1">
      <c r="A43" s="1183"/>
      <c r="B43" s="1130"/>
      <c r="C43" s="1195"/>
      <c r="D43" s="1204"/>
      <c r="E43" s="1206" t="s">
        <v>143</v>
      </c>
      <c r="F43" s="1207"/>
      <c r="G43" s="1207"/>
      <c r="H43" s="1207"/>
      <c r="I43" s="1207"/>
      <c r="J43" s="1207"/>
      <c r="K43" s="1207"/>
      <c r="L43" s="1170"/>
      <c r="M43" s="1170"/>
      <c r="N43" s="1170"/>
      <c r="O43" s="1170"/>
      <c r="P43" s="1170"/>
      <c r="Q43" s="1170"/>
      <c r="R43" s="1170"/>
      <c r="S43" s="1170"/>
      <c r="T43" s="114" t="s">
        <v>49</v>
      </c>
      <c r="U43" s="63"/>
      <c r="V43" s="63"/>
      <c r="W43" s="63"/>
      <c r="X43" s="63"/>
      <c r="Y43" s="98"/>
    </row>
    <row r="44" spans="1:25" ht="38.25" customHeight="1">
      <c r="A44" s="1184"/>
      <c r="B44" s="1130"/>
      <c r="C44" s="1196"/>
      <c r="D44" s="1205"/>
      <c r="E44" s="28" t="s">
        <v>568</v>
      </c>
      <c r="F44" s="68" t="s">
        <v>1009</v>
      </c>
      <c r="G44" s="69"/>
      <c r="H44" s="69"/>
      <c r="I44" s="69"/>
      <c r="J44" s="69"/>
      <c r="K44" s="69"/>
      <c r="L44" s="99"/>
      <c r="M44" s="100"/>
      <c r="N44" s="28"/>
      <c r="O44" s="1208" t="s">
        <v>1012</v>
      </c>
      <c r="P44" s="1208"/>
      <c r="Q44" s="1208"/>
      <c r="R44" s="1208"/>
      <c r="S44" s="1208"/>
      <c r="T44" s="1208"/>
      <c r="U44" s="1208"/>
      <c r="V44" s="1208"/>
      <c r="W44" s="1208"/>
      <c r="X44" s="1208"/>
      <c r="Y44" s="101"/>
    </row>
    <row r="45" spans="1:25" ht="32.1" customHeight="1">
      <c r="A45" s="85">
        <v>10</v>
      </c>
      <c r="B45" s="1130"/>
      <c r="C45" s="691" t="s">
        <v>144</v>
      </c>
      <c r="D45" s="692"/>
      <c r="E45" s="28" t="s">
        <v>568</v>
      </c>
      <c r="F45" s="1155" t="s">
        <v>145</v>
      </c>
      <c r="G45" s="1156"/>
      <c r="H45" s="1156"/>
      <c r="I45" s="1156"/>
      <c r="J45" s="1209"/>
      <c r="K45" s="28"/>
      <c r="L45" s="1155" t="s">
        <v>146</v>
      </c>
      <c r="M45" s="1156"/>
      <c r="N45" s="1156"/>
      <c r="O45" s="1156"/>
      <c r="P45" s="1156"/>
      <c r="Q45" s="28"/>
      <c r="R45" s="1155" t="s">
        <v>147</v>
      </c>
      <c r="S45" s="1156"/>
      <c r="T45" s="1156"/>
      <c r="U45" s="1156"/>
      <c r="V45" s="1156"/>
      <c r="W45" s="1156"/>
      <c r="X45" s="1156"/>
      <c r="Y45" s="689"/>
    </row>
    <row r="46" spans="1:25" ht="32.1" customHeight="1">
      <c r="A46" s="85">
        <v>11</v>
      </c>
      <c r="B46" s="1130"/>
      <c r="C46" s="691" t="s">
        <v>148</v>
      </c>
      <c r="D46" s="692"/>
      <c r="E46" s="28" t="s">
        <v>568</v>
      </c>
      <c r="F46" s="1175" t="s">
        <v>149</v>
      </c>
      <c r="G46" s="1177"/>
      <c r="H46" s="1177"/>
      <c r="I46" s="1177"/>
      <c r="J46" s="1177"/>
      <c r="K46" s="28"/>
      <c r="L46" s="1155" t="s">
        <v>150</v>
      </c>
      <c r="M46" s="1156"/>
      <c r="N46" s="1156"/>
      <c r="O46" s="1156"/>
      <c r="P46" s="1156"/>
      <c r="Q46" s="1156"/>
      <c r="R46" s="1156"/>
      <c r="S46" s="1156"/>
      <c r="T46" s="1156"/>
      <c r="U46" s="1156"/>
      <c r="V46" s="1156"/>
      <c r="W46" s="1156"/>
      <c r="X46" s="1156"/>
      <c r="Y46" s="689"/>
    </row>
    <row r="47" spans="1:25" ht="32.1" customHeight="1">
      <c r="A47" s="85">
        <v>12</v>
      </c>
      <c r="B47" s="1130"/>
      <c r="C47" s="691" t="s">
        <v>151</v>
      </c>
      <c r="D47" s="692"/>
      <c r="E47" s="28" t="s">
        <v>568</v>
      </c>
      <c r="F47" s="1155" t="s">
        <v>138</v>
      </c>
      <c r="G47" s="1156"/>
      <c r="H47" s="1156"/>
      <c r="I47" s="1156"/>
      <c r="J47" s="1209"/>
      <c r="K47" s="28"/>
      <c r="L47" s="1155" t="s">
        <v>139</v>
      </c>
      <c r="M47" s="1156"/>
      <c r="N47" s="1156"/>
      <c r="O47" s="1156"/>
      <c r="P47" s="1156"/>
      <c r="Q47" s="1156"/>
      <c r="R47" s="1156"/>
      <c r="S47" s="1156"/>
      <c r="T47" s="1156"/>
      <c r="U47" s="1156"/>
      <c r="V47" s="1156"/>
      <c r="W47" s="1156"/>
      <c r="X47" s="1156"/>
      <c r="Y47" s="689"/>
    </row>
    <row r="48" spans="1:25" ht="32.1" customHeight="1">
      <c r="A48" s="85">
        <v>13</v>
      </c>
      <c r="B48" s="1130"/>
      <c r="C48" s="691" t="s">
        <v>152</v>
      </c>
      <c r="D48" s="692"/>
      <c r="E48" s="28" t="s">
        <v>568</v>
      </c>
      <c r="F48" s="1155" t="s">
        <v>138</v>
      </c>
      <c r="G48" s="1156"/>
      <c r="H48" s="1156"/>
      <c r="I48" s="1156"/>
      <c r="J48" s="1209"/>
      <c r="K48" s="28"/>
      <c r="L48" s="1155" t="s">
        <v>139</v>
      </c>
      <c r="M48" s="1156"/>
      <c r="N48" s="1156"/>
      <c r="O48" s="1156"/>
      <c r="P48" s="1156"/>
      <c r="Q48" s="1156"/>
      <c r="R48" s="1156"/>
      <c r="S48" s="1156"/>
      <c r="T48" s="1156"/>
      <c r="U48" s="1156"/>
      <c r="V48" s="1156"/>
      <c r="W48" s="1156"/>
      <c r="X48" s="1156"/>
      <c r="Y48" s="689"/>
    </row>
    <row r="49" spans="1:25" ht="32.1" customHeight="1">
      <c r="A49" s="85">
        <v>14</v>
      </c>
      <c r="B49" s="1130"/>
      <c r="C49" s="1134" t="s">
        <v>153</v>
      </c>
      <c r="D49" s="1210"/>
      <c r="E49" s="28" t="s">
        <v>568</v>
      </c>
      <c r="F49" s="1147" t="s">
        <v>154</v>
      </c>
      <c r="G49" s="1145"/>
      <c r="H49" s="1145"/>
      <c r="I49" s="1145"/>
      <c r="J49" s="1146"/>
      <c r="K49" s="28"/>
      <c r="L49" s="1155" t="s">
        <v>139</v>
      </c>
      <c r="M49" s="1156"/>
      <c r="N49" s="1156"/>
      <c r="O49" s="1156"/>
      <c r="P49" s="1156"/>
      <c r="Q49" s="1156"/>
      <c r="R49" s="1156"/>
      <c r="S49" s="1156"/>
      <c r="T49" s="1156"/>
      <c r="U49" s="1156"/>
      <c r="V49" s="1156"/>
      <c r="W49" s="1156"/>
      <c r="X49" s="1156"/>
      <c r="Y49" s="689"/>
    </row>
    <row r="50" spans="1:25" ht="32.1" customHeight="1">
      <c r="A50" s="85">
        <v>15</v>
      </c>
      <c r="B50" s="1130"/>
      <c r="C50" s="691" t="s">
        <v>155</v>
      </c>
      <c r="D50" s="692"/>
      <c r="E50" s="28" t="s">
        <v>568</v>
      </c>
      <c r="F50" s="1155" t="s">
        <v>138</v>
      </c>
      <c r="G50" s="1156"/>
      <c r="H50" s="1156"/>
      <c r="I50" s="1156"/>
      <c r="J50" s="1209"/>
      <c r="K50" s="28"/>
      <c r="L50" s="1155" t="s">
        <v>139</v>
      </c>
      <c r="M50" s="1156"/>
      <c r="N50" s="1156"/>
      <c r="O50" s="1156"/>
      <c r="P50" s="1156"/>
      <c r="Q50" s="1156"/>
      <c r="R50" s="1156"/>
      <c r="S50" s="1156"/>
      <c r="T50" s="1156"/>
      <c r="U50" s="1156"/>
      <c r="V50" s="1156"/>
      <c r="W50" s="1156"/>
      <c r="X50" s="1156"/>
      <c r="Y50" s="689"/>
    </row>
    <row r="51" spans="1:25" ht="32.1" customHeight="1">
      <c r="A51" s="85">
        <v>16</v>
      </c>
      <c r="B51" s="1130"/>
      <c r="C51" s="1132" t="s">
        <v>156</v>
      </c>
      <c r="D51" s="1210"/>
      <c r="E51" s="28" t="s">
        <v>568</v>
      </c>
      <c r="F51" s="1188" t="s">
        <v>1145</v>
      </c>
      <c r="G51" s="1181"/>
      <c r="H51" s="1181"/>
      <c r="I51" s="1181"/>
      <c r="J51" s="1181"/>
      <c r="K51" s="28"/>
      <c r="L51" s="1155" t="s">
        <v>157</v>
      </c>
      <c r="M51" s="1156"/>
      <c r="N51" s="1156"/>
      <c r="O51" s="1156"/>
      <c r="P51" s="1156"/>
      <c r="Q51" s="1156"/>
      <c r="R51" s="1156"/>
      <c r="S51" s="1156"/>
      <c r="T51" s="1156"/>
      <c r="U51" s="28"/>
      <c r="V51" s="1156" t="s">
        <v>139</v>
      </c>
      <c r="W51" s="1156"/>
      <c r="X51" s="1156"/>
      <c r="Y51" s="689"/>
    </row>
    <row r="52" spans="1:25" ht="32.1" customHeight="1">
      <c r="A52" s="1182">
        <v>17</v>
      </c>
      <c r="B52" s="1130"/>
      <c r="C52" s="1211" t="s">
        <v>158</v>
      </c>
      <c r="D52" s="102" t="s">
        <v>159</v>
      </c>
      <c r="E52" s="28" t="s">
        <v>568</v>
      </c>
      <c r="F52" s="1155" t="s">
        <v>160</v>
      </c>
      <c r="G52" s="1156"/>
      <c r="H52" s="1156"/>
      <c r="I52" s="1156"/>
      <c r="J52" s="1209"/>
      <c r="K52" s="28"/>
      <c r="L52" s="1155" t="s">
        <v>161</v>
      </c>
      <c r="M52" s="1156"/>
      <c r="N52" s="1156"/>
      <c r="O52" s="1156"/>
      <c r="P52" s="1156"/>
      <c r="Q52" s="28"/>
      <c r="R52" s="87" t="s">
        <v>162</v>
      </c>
      <c r="S52" s="103" t="s">
        <v>26</v>
      </c>
      <c r="T52" s="1213"/>
      <c r="U52" s="1213"/>
      <c r="V52" s="1213"/>
      <c r="W52" s="1213"/>
      <c r="X52" s="1213"/>
      <c r="Y52" s="104" t="s">
        <v>49</v>
      </c>
    </row>
    <row r="53" spans="1:25" ht="32.1" customHeight="1">
      <c r="A53" s="1184"/>
      <c r="B53" s="1130"/>
      <c r="C53" s="1212"/>
      <c r="D53" s="105" t="s">
        <v>163</v>
      </c>
      <c r="E53" s="28" t="s">
        <v>568</v>
      </c>
      <c r="F53" s="1155" t="s">
        <v>160</v>
      </c>
      <c r="G53" s="1156"/>
      <c r="H53" s="1156"/>
      <c r="I53" s="1156"/>
      <c r="J53" s="1209"/>
      <c r="K53" s="28"/>
      <c r="L53" s="1188" t="s">
        <v>164</v>
      </c>
      <c r="M53" s="1181"/>
      <c r="N53" s="1181"/>
      <c r="O53" s="1181"/>
      <c r="P53" s="1181"/>
      <c r="Q53" s="28"/>
      <c r="R53" s="87" t="s">
        <v>162</v>
      </c>
      <c r="S53" s="103" t="s">
        <v>26</v>
      </c>
      <c r="T53" s="1213"/>
      <c r="U53" s="1213"/>
      <c r="V53" s="1213"/>
      <c r="W53" s="1213"/>
      <c r="X53" s="1213"/>
      <c r="Y53" s="104" t="s">
        <v>1146</v>
      </c>
    </row>
    <row r="54" spans="1:25" ht="32.1" customHeight="1">
      <c r="A54" s="85">
        <v>18</v>
      </c>
      <c r="B54" s="1131"/>
      <c r="C54" s="693" t="s">
        <v>510</v>
      </c>
      <c r="D54" s="692"/>
      <c r="E54" s="28" t="s">
        <v>568</v>
      </c>
      <c r="F54" s="1155" t="s">
        <v>165</v>
      </c>
      <c r="G54" s="1156"/>
      <c r="H54" s="1156"/>
      <c r="I54" s="1156"/>
      <c r="J54" s="1209"/>
      <c r="K54" s="28"/>
      <c r="L54" s="1188" t="s">
        <v>166</v>
      </c>
      <c r="M54" s="1181"/>
      <c r="N54" s="1181"/>
      <c r="O54" s="1181"/>
      <c r="P54" s="1181"/>
      <c r="Q54" s="1181"/>
      <c r="R54" s="1181"/>
      <c r="S54" s="1181"/>
      <c r="T54" s="1181"/>
      <c r="U54" s="28"/>
      <c r="V54" s="1156" t="s">
        <v>139</v>
      </c>
      <c r="W54" s="1156"/>
      <c r="X54" s="1156"/>
      <c r="Y54" s="689"/>
    </row>
    <row r="55" spans="1:25" ht="32.1" customHeight="1">
      <c r="A55" s="85">
        <v>19</v>
      </c>
      <c r="B55" s="1129" t="s">
        <v>167</v>
      </c>
      <c r="C55" s="1132" t="s">
        <v>168</v>
      </c>
      <c r="D55" s="1210"/>
      <c r="E55" s="1155" t="s">
        <v>950</v>
      </c>
      <c r="F55" s="1156"/>
      <c r="G55" s="1156"/>
      <c r="H55" s="1156"/>
      <c r="I55" s="1156"/>
      <c r="J55" s="1156"/>
      <c r="K55" s="1156"/>
      <c r="L55" s="1156"/>
      <c r="M55" s="1156"/>
      <c r="N55" s="1156"/>
      <c r="O55" s="1156"/>
      <c r="P55" s="1156"/>
      <c r="Q55" s="1156"/>
      <c r="R55" s="1156"/>
      <c r="S55" s="1156"/>
      <c r="T55" s="1156"/>
      <c r="U55" s="1156"/>
      <c r="V55" s="1156"/>
      <c r="W55" s="1156"/>
      <c r="X55" s="1156"/>
      <c r="Y55" s="689"/>
    </row>
    <row r="56" spans="1:25" ht="32.1" customHeight="1">
      <c r="A56" s="85">
        <v>20</v>
      </c>
      <c r="B56" s="1130"/>
      <c r="C56" s="1132" t="s">
        <v>169</v>
      </c>
      <c r="D56" s="1210"/>
      <c r="E56" s="1155" t="s">
        <v>950</v>
      </c>
      <c r="F56" s="1156"/>
      <c r="G56" s="1156"/>
      <c r="H56" s="1156"/>
      <c r="I56" s="1156"/>
      <c r="J56" s="1156"/>
      <c r="K56" s="1156"/>
      <c r="L56" s="1156"/>
      <c r="M56" s="1156"/>
      <c r="N56" s="1156"/>
      <c r="O56" s="1156"/>
      <c r="P56" s="1156"/>
      <c r="Q56" s="1156"/>
      <c r="R56" s="1156"/>
      <c r="S56" s="1156"/>
      <c r="T56" s="1156"/>
      <c r="U56" s="1156"/>
      <c r="V56" s="1156"/>
      <c r="W56" s="1156"/>
      <c r="X56" s="1156"/>
      <c r="Y56" s="689"/>
    </row>
    <row r="57" spans="1:25" ht="32.1" customHeight="1">
      <c r="A57" s="1182">
        <v>21</v>
      </c>
      <c r="B57" s="1130"/>
      <c r="C57" s="1211" t="s">
        <v>170</v>
      </c>
      <c r="D57" s="108" t="s">
        <v>613</v>
      </c>
      <c r="E57" s="432"/>
      <c r="F57" s="1181" t="s">
        <v>172</v>
      </c>
      <c r="G57" s="1181"/>
      <c r="H57" s="1181"/>
      <c r="I57" s="1181"/>
      <c r="J57" s="1181"/>
      <c r="K57" s="1181"/>
      <c r="L57" s="1181"/>
      <c r="M57" s="1181"/>
      <c r="N57" s="1181"/>
      <c r="O57" s="1181"/>
      <c r="P57" s="1181"/>
      <c r="Q57" s="1181"/>
      <c r="R57" s="1181"/>
      <c r="S57" s="1181"/>
      <c r="T57" s="1181"/>
      <c r="U57" s="1181"/>
      <c r="V57" s="1181"/>
      <c r="W57" s="1181"/>
      <c r="X57" s="1181"/>
      <c r="Y57" s="551"/>
    </row>
    <row r="58" spans="1:25" ht="32.1" customHeight="1">
      <c r="A58" s="1183"/>
      <c r="B58" s="1130"/>
      <c r="C58" s="1214"/>
      <c r="D58" s="106" t="s">
        <v>171</v>
      </c>
      <c r="E58" s="765" t="s">
        <v>568</v>
      </c>
      <c r="F58" s="1181" t="s">
        <v>172</v>
      </c>
      <c r="G58" s="1181"/>
      <c r="H58" s="1181"/>
      <c r="I58" s="1181"/>
      <c r="J58" s="1181"/>
      <c r="K58" s="1181"/>
      <c r="L58" s="1181"/>
      <c r="M58" s="1181"/>
      <c r="N58" s="1181"/>
      <c r="O58" s="1181"/>
      <c r="P58" s="1181"/>
      <c r="Q58" s="1181"/>
      <c r="R58" s="1181"/>
      <c r="S58" s="1181"/>
      <c r="T58" s="1181"/>
      <c r="U58" s="1181"/>
      <c r="V58" s="1181"/>
      <c r="W58" s="1181"/>
      <c r="X58" s="1181"/>
      <c r="Y58" s="551"/>
    </row>
    <row r="59" spans="1:25" ht="32.1" customHeight="1">
      <c r="A59" s="1184"/>
      <c r="B59" s="1130"/>
      <c r="C59" s="1212"/>
      <c r="D59" s="107" t="s">
        <v>1058</v>
      </c>
      <c r="E59" s="765" t="s">
        <v>568</v>
      </c>
      <c r="F59" s="1181" t="s">
        <v>1057</v>
      </c>
      <c r="G59" s="1181"/>
      <c r="H59" s="1181"/>
      <c r="I59" s="1181"/>
      <c r="J59" s="1181"/>
      <c r="K59" s="1181"/>
      <c r="L59" s="1181"/>
      <c r="M59" s="1181"/>
      <c r="N59" s="1181"/>
      <c r="O59" s="1181"/>
      <c r="P59" s="1181"/>
      <c r="Q59" s="1181"/>
      <c r="R59" s="1181"/>
      <c r="S59" s="1181"/>
      <c r="T59" s="1181"/>
      <c r="U59" s="1181"/>
      <c r="V59" s="1181"/>
      <c r="W59" s="1181"/>
      <c r="X59" s="1181"/>
      <c r="Y59" s="551"/>
    </row>
    <row r="60" spans="1:25" ht="32.1" customHeight="1">
      <c r="A60" s="690">
        <v>22</v>
      </c>
      <c r="B60" s="1130"/>
      <c r="C60" s="687" t="s">
        <v>173</v>
      </c>
      <c r="D60" s="108"/>
      <c r="E60" s="765" t="s">
        <v>568</v>
      </c>
      <c r="F60" s="1181" t="s">
        <v>174</v>
      </c>
      <c r="G60" s="1181"/>
      <c r="H60" s="1181"/>
      <c r="I60" s="1181"/>
      <c r="J60" s="1181"/>
      <c r="K60" s="1181"/>
      <c r="L60" s="1181"/>
      <c r="M60" s="1181"/>
      <c r="N60" s="1181"/>
      <c r="O60" s="1181"/>
      <c r="P60" s="1181"/>
      <c r="Q60" s="1181"/>
      <c r="R60" s="1181"/>
      <c r="S60" s="1181"/>
      <c r="T60" s="1181"/>
      <c r="U60" s="1181"/>
      <c r="V60" s="1181"/>
      <c r="W60" s="1181"/>
      <c r="X60" s="1181"/>
      <c r="Y60" s="551"/>
    </row>
    <row r="61" spans="1:25" ht="31.5" customHeight="1">
      <c r="A61" s="1215">
        <v>23</v>
      </c>
      <c r="B61" s="1130"/>
      <c r="C61" s="1159" t="s">
        <v>175</v>
      </c>
      <c r="D61" s="109" t="s">
        <v>176</v>
      </c>
      <c r="E61" s="28" t="s">
        <v>568</v>
      </c>
      <c r="F61" s="1155" t="s">
        <v>1147</v>
      </c>
      <c r="G61" s="1156"/>
      <c r="H61" s="1156"/>
      <c r="I61" s="1156"/>
      <c r="J61" s="1209"/>
      <c r="K61" s="28"/>
      <c r="L61" s="1155" t="s">
        <v>139</v>
      </c>
      <c r="M61" s="1156"/>
      <c r="N61" s="1156"/>
      <c r="O61" s="1156"/>
      <c r="P61" s="1156"/>
      <c r="Q61" s="1156"/>
      <c r="R61" s="1156"/>
      <c r="S61" s="1156"/>
      <c r="T61" s="1156"/>
      <c r="U61" s="1156"/>
      <c r="V61" s="1156"/>
      <c r="W61" s="1156"/>
      <c r="X61" s="1156"/>
      <c r="Y61" s="689"/>
    </row>
    <row r="62" spans="1:25" ht="32.25" customHeight="1">
      <c r="A62" s="1216"/>
      <c r="B62" s="1130"/>
      <c r="C62" s="1161"/>
      <c r="D62" s="109" t="s">
        <v>177</v>
      </c>
      <c r="E62" s="765" t="s">
        <v>568</v>
      </c>
      <c r="F62" s="110" t="s">
        <v>178</v>
      </c>
      <c r="G62" s="703"/>
      <c r="H62" s="703"/>
      <c r="I62" s="703"/>
      <c r="J62" s="703"/>
      <c r="K62" s="703"/>
      <c r="L62" s="703"/>
      <c r="M62" s="703"/>
      <c r="N62" s="703"/>
      <c r="O62" s="703"/>
      <c r="P62" s="703"/>
      <c r="Q62" s="703"/>
      <c r="R62" s="703"/>
      <c r="S62" s="703"/>
      <c r="T62" s="703"/>
      <c r="U62" s="79"/>
      <c r="V62" s="79"/>
      <c r="W62" s="79"/>
      <c r="X62" s="79"/>
      <c r="Y62" s="111"/>
    </row>
    <row r="63" spans="1:25" ht="32.1" customHeight="1">
      <c r="A63" s="85">
        <v>24</v>
      </c>
      <c r="B63" s="1130"/>
      <c r="C63" s="1132" t="s">
        <v>179</v>
      </c>
      <c r="D63" s="1210"/>
      <c r="E63" s="1147" t="s">
        <v>180</v>
      </c>
      <c r="F63" s="1145"/>
      <c r="G63" s="1145"/>
      <c r="H63" s="28" t="s">
        <v>568</v>
      </c>
      <c r="I63" s="1155" t="s">
        <v>181</v>
      </c>
      <c r="J63" s="1156"/>
      <c r="K63" s="28"/>
      <c r="L63" s="1155" t="s">
        <v>1148</v>
      </c>
      <c r="M63" s="1209"/>
      <c r="N63" s="1155" t="s">
        <v>183</v>
      </c>
      <c r="O63" s="1156"/>
      <c r="P63" s="1156"/>
      <c r="Q63" s="28" t="s">
        <v>568</v>
      </c>
      <c r="R63" s="1155" t="s">
        <v>181</v>
      </c>
      <c r="S63" s="1156"/>
      <c r="T63" s="1217"/>
      <c r="U63" s="28"/>
      <c r="V63" s="1155" t="s">
        <v>182</v>
      </c>
      <c r="W63" s="1156"/>
      <c r="X63" s="1156"/>
      <c r="Y63" s="689"/>
    </row>
    <row r="64" spans="1:25" ht="32.1" customHeight="1">
      <c r="A64" s="685">
        <v>25</v>
      </c>
      <c r="B64" s="1130"/>
      <c r="C64" s="688" t="s">
        <v>184</v>
      </c>
      <c r="D64" s="365"/>
      <c r="E64" s="28" t="s">
        <v>568</v>
      </c>
      <c r="F64" s="1147" t="s">
        <v>185</v>
      </c>
      <c r="G64" s="1145"/>
      <c r="H64" s="1145"/>
      <c r="I64" s="1145"/>
      <c r="J64" s="1145"/>
      <c r="K64" s="28"/>
      <c r="L64" s="1155" t="s">
        <v>186</v>
      </c>
      <c r="M64" s="1156"/>
      <c r="N64" s="1156"/>
      <c r="O64" s="1156"/>
      <c r="P64" s="1209"/>
      <c r="Q64" s="28"/>
      <c r="R64" s="87" t="s">
        <v>162</v>
      </c>
      <c r="S64" s="103" t="s">
        <v>26</v>
      </c>
      <c r="T64" s="1213"/>
      <c r="U64" s="1213"/>
      <c r="V64" s="1213"/>
      <c r="W64" s="1213"/>
      <c r="X64" s="1213"/>
      <c r="Y64" s="104" t="s">
        <v>1149</v>
      </c>
    </row>
    <row r="65" spans="1:25" ht="32.1" customHeight="1">
      <c r="A65" s="685">
        <v>26</v>
      </c>
      <c r="B65" s="1130"/>
      <c r="C65" s="688" t="s">
        <v>483</v>
      </c>
      <c r="D65" s="365"/>
      <c r="E65" s="28" t="s">
        <v>568</v>
      </c>
      <c r="F65" s="1147" t="s">
        <v>487</v>
      </c>
      <c r="G65" s="1145"/>
      <c r="H65" s="1145"/>
      <c r="I65" s="1145"/>
      <c r="J65" s="1145"/>
      <c r="K65" s="1145"/>
      <c r="L65" s="1145"/>
      <c r="M65" s="1145"/>
      <c r="N65" s="1145"/>
      <c r="O65" s="1145"/>
      <c r="P65" s="1146"/>
      <c r="Q65" s="28"/>
      <c r="R65" s="87" t="s">
        <v>162</v>
      </c>
      <c r="S65" s="103" t="s">
        <v>1150</v>
      </c>
      <c r="T65" s="1213"/>
      <c r="U65" s="1213"/>
      <c r="V65" s="1213"/>
      <c r="W65" s="1213"/>
      <c r="X65" s="1213"/>
      <c r="Y65" s="104" t="s">
        <v>49</v>
      </c>
    </row>
    <row r="66" spans="1:25" ht="32.1" customHeight="1">
      <c r="A66" s="684">
        <v>27</v>
      </c>
      <c r="B66" s="1130"/>
      <c r="C66" s="1218" t="s">
        <v>485</v>
      </c>
      <c r="D66" s="1219"/>
      <c r="E66" s="28" t="s">
        <v>568</v>
      </c>
      <c r="F66" s="1188" t="s">
        <v>1056</v>
      </c>
      <c r="G66" s="1156"/>
      <c r="H66" s="1156"/>
      <c r="I66" s="1156"/>
      <c r="J66" s="1156"/>
      <c r="K66" s="1156"/>
      <c r="L66" s="1156"/>
      <c r="M66" s="1156"/>
      <c r="N66" s="1156"/>
      <c r="O66" s="1156"/>
      <c r="P66" s="1156"/>
      <c r="Q66" s="1156"/>
      <c r="R66" s="1156"/>
      <c r="S66" s="1156"/>
      <c r="T66" s="1209"/>
      <c r="U66" s="28"/>
      <c r="V66" s="1155" t="s">
        <v>1151</v>
      </c>
      <c r="W66" s="1156"/>
      <c r="X66" s="1156"/>
      <c r="Y66" s="689"/>
    </row>
    <row r="67" spans="1:25" ht="32.1" customHeight="1">
      <c r="A67" s="684">
        <v>28</v>
      </c>
      <c r="B67" s="1130"/>
      <c r="C67" s="1218" t="s">
        <v>614</v>
      </c>
      <c r="D67" s="1219"/>
      <c r="E67" s="28" t="s">
        <v>568</v>
      </c>
      <c r="F67" s="1155" t="s">
        <v>138</v>
      </c>
      <c r="G67" s="1156"/>
      <c r="H67" s="1156"/>
      <c r="I67" s="1156"/>
      <c r="J67" s="1209"/>
      <c r="K67" s="28"/>
      <c r="L67" s="1155" t="s">
        <v>139</v>
      </c>
      <c r="M67" s="1156"/>
      <c r="N67" s="1156"/>
      <c r="O67" s="1156"/>
      <c r="P67" s="1156"/>
      <c r="Q67" s="1156"/>
      <c r="R67" s="1156"/>
      <c r="S67" s="1156"/>
      <c r="T67" s="1156"/>
      <c r="U67" s="1156"/>
      <c r="V67" s="1156"/>
      <c r="W67" s="1156"/>
      <c r="X67" s="1156"/>
      <c r="Y67" s="689"/>
    </row>
    <row r="68" spans="1:25" ht="58.5" customHeight="1">
      <c r="A68" s="1182">
        <v>29</v>
      </c>
      <c r="B68" s="686"/>
      <c r="C68" s="1220" t="s">
        <v>1217</v>
      </c>
      <c r="D68" s="1221"/>
      <c r="E68" s="647" t="s">
        <v>568</v>
      </c>
      <c r="F68" s="1224" t="s">
        <v>1055</v>
      </c>
      <c r="G68" s="1225"/>
      <c r="H68" s="1225"/>
      <c r="I68" s="1225"/>
      <c r="J68" s="1225"/>
      <c r="K68" s="1225"/>
      <c r="L68" s="1225"/>
      <c r="M68" s="1225"/>
      <c r="N68" s="1225"/>
      <c r="O68" s="1225"/>
      <c r="P68" s="1225"/>
      <c r="Q68" s="1225"/>
      <c r="R68" s="1225"/>
      <c r="S68" s="1225"/>
      <c r="T68" s="1226"/>
      <c r="U68" s="28"/>
      <c r="V68" s="682" t="s">
        <v>139</v>
      </c>
      <c r="W68" s="682"/>
      <c r="X68" s="682"/>
      <c r="Y68" s="689"/>
    </row>
    <row r="69" spans="1:25" ht="58.5" customHeight="1">
      <c r="A69" s="1184"/>
      <c r="B69" s="686"/>
      <c r="C69" s="1222"/>
      <c r="D69" s="1223"/>
      <c r="E69" s="647"/>
      <c r="F69" s="1224" t="s">
        <v>1218</v>
      </c>
      <c r="G69" s="1225"/>
      <c r="H69" s="1225"/>
      <c r="I69" s="1225"/>
      <c r="J69" s="1225"/>
      <c r="K69" s="1225"/>
      <c r="L69" s="1225"/>
      <c r="M69" s="1225"/>
      <c r="N69" s="1225"/>
      <c r="O69" s="1225"/>
      <c r="P69" s="1225"/>
      <c r="Q69" s="1225"/>
      <c r="R69" s="1225"/>
      <c r="S69" s="1225"/>
      <c r="T69" s="1226"/>
      <c r="U69" s="28"/>
      <c r="V69" s="682" t="s">
        <v>139</v>
      </c>
      <c r="X69" s="682"/>
      <c r="Y69" s="689"/>
    </row>
    <row r="70" spans="1:25" ht="48" customHeight="1">
      <c r="A70" s="1227">
        <v>30</v>
      </c>
      <c r="B70" s="1230" t="s">
        <v>187</v>
      </c>
      <c r="C70" s="1233" t="s">
        <v>188</v>
      </c>
      <c r="D70" s="1234"/>
      <c r="E70" s="766"/>
      <c r="F70" s="1239" t="s">
        <v>1054</v>
      </c>
      <c r="G70" s="1240"/>
      <c r="H70" s="1240"/>
      <c r="I70" s="1240"/>
      <c r="J70" s="1240"/>
      <c r="K70" s="1240"/>
      <c r="L70" s="1240"/>
      <c r="M70" s="1240"/>
      <c r="N70" s="1240"/>
      <c r="O70" s="1240"/>
      <c r="P70" s="1240"/>
      <c r="Q70" s="1240"/>
      <c r="R70" s="1240"/>
      <c r="S70" s="1240"/>
      <c r="T70" s="1240"/>
      <c r="U70" s="1240"/>
      <c r="V70" s="1240"/>
      <c r="W70" s="1240"/>
      <c r="X70" s="1240"/>
      <c r="Y70" s="708"/>
    </row>
    <row r="71" spans="1:25" ht="31.5" customHeight="1">
      <c r="A71" s="1228"/>
      <c r="B71" s="1231"/>
      <c r="C71" s="1235"/>
      <c r="D71" s="1236"/>
      <c r="E71" s="766"/>
      <c r="F71" s="1239" t="s">
        <v>1053</v>
      </c>
      <c r="G71" s="1240"/>
      <c r="H71" s="1240"/>
      <c r="I71" s="1240"/>
      <c r="J71" s="1240"/>
      <c r="K71" s="1240"/>
      <c r="L71" s="1240"/>
      <c r="M71" s="1240"/>
      <c r="N71" s="1240"/>
      <c r="O71" s="1240"/>
      <c r="P71" s="1240"/>
      <c r="Q71" s="1240"/>
      <c r="R71" s="1240"/>
      <c r="S71" s="1240"/>
      <c r="T71" s="1240"/>
      <c r="U71" s="1240"/>
      <c r="V71" s="1240"/>
      <c r="W71" s="1240"/>
      <c r="X71" s="1240"/>
      <c r="Y71" s="708"/>
    </row>
    <row r="72" spans="1:25" ht="31.5" customHeight="1">
      <c r="A72" s="1228"/>
      <c r="B72" s="1231"/>
      <c r="C72" s="1235"/>
      <c r="D72" s="1236"/>
      <c r="E72" s="766"/>
      <c r="F72" s="1239" t="s">
        <v>1052</v>
      </c>
      <c r="G72" s="1240"/>
      <c r="H72" s="1240"/>
      <c r="I72" s="1240"/>
      <c r="J72" s="1240"/>
      <c r="K72" s="1240"/>
      <c r="L72" s="1240"/>
      <c r="M72" s="1240"/>
      <c r="N72" s="1240"/>
      <c r="O72" s="1240"/>
      <c r="P72" s="1240"/>
      <c r="Q72" s="1240"/>
      <c r="R72" s="1240"/>
      <c r="S72" s="1240"/>
      <c r="T72" s="1240"/>
      <c r="U72" s="1240"/>
      <c r="V72" s="1240"/>
      <c r="W72" s="1240"/>
      <c r="X72" s="1240"/>
      <c r="Y72" s="708"/>
    </row>
    <row r="73" spans="1:25" ht="31.5" customHeight="1">
      <c r="A73" s="1228"/>
      <c r="B73" s="1231"/>
      <c r="C73" s="1235"/>
      <c r="D73" s="1236"/>
      <c r="E73" s="766"/>
      <c r="F73" s="1239" t="s">
        <v>1051</v>
      </c>
      <c r="G73" s="1240"/>
      <c r="H73" s="1240"/>
      <c r="I73" s="1240"/>
      <c r="J73" s="1240"/>
      <c r="K73" s="1240"/>
      <c r="L73" s="1240"/>
      <c r="M73" s="1240"/>
      <c r="N73" s="1240"/>
      <c r="O73" s="1240"/>
      <c r="P73" s="1240"/>
      <c r="Q73" s="1240"/>
      <c r="R73" s="1240"/>
      <c r="S73" s="1240"/>
      <c r="T73" s="1240"/>
      <c r="U73" s="1240"/>
      <c r="V73" s="1240"/>
      <c r="W73" s="1240"/>
      <c r="X73" s="1240"/>
      <c r="Y73" s="708"/>
    </row>
    <row r="74" spans="1:25" ht="32.1" customHeight="1">
      <c r="A74" s="1228"/>
      <c r="B74" s="1231"/>
      <c r="C74" s="1235"/>
      <c r="D74" s="1236"/>
      <c r="E74" s="766"/>
      <c r="F74" s="1239" t="s">
        <v>1050</v>
      </c>
      <c r="G74" s="1240"/>
      <c r="H74" s="1240"/>
      <c r="I74" s="1240"/>
      <c r="J74" s="1240"/>
      <c r="K74" s="1240"/>
      <c r="L74" s="1240"/>
      <c r="M74" s="1240"/>
      <c r="N74" s="1240"/>
      <c r="O74" s="1240"/>
      <c r="P74" s="1240"/>
      <c r="Q74" s="1240"/>
      <c r="R74" s="1240"/>
      <c r="S74" s="1240"/>
      <c r="T74" s="1240"/>
      <c r="U74" s="1240"/>
      <c r="V74" s="1240"/>
      <c r="W74" s="1240"/>
      <c r="X74" s="1240"/>
      <c r="Y74" s="708"/>
    </row>
    <row r="75" spans="1:25" ht="32.1" customHeight="1">
      <c r="A75" s="1228"/>
      <c r="B75" s="1231"/>
      <c r="C75" s="1235"/>
      <c r="D75" s="1236"/>
      <c r="E75" s="766"/>
      <c r="F75" s="1239" t="s">
        <v>1049</v>
      </c>
      <c r="G75" s="1240"/>
      <c r="H75" s="1240"/>
      <c r="I75" s="1240"/>
      <c r="J75" s="1240"/>
      <c r="K75" s="1240"/>
      <c r="L75" s="1240"/>
      <c r="M75" s="1240"/>
      <c r="N75" s="1240"/>
      <c r="O75" s="1240"/>
      <c r="P75" s="1240"/>
      <c r="Q75" s="1240"/>
      <c r="R75" s="1240"/>
      <c r="S75" s="1240"/>
      <c r="T75" s="1240"/>
      <c r="U75" s="1240"/>
      <c r="V75" s="1240"/>
      <c r="W75" s="1240"/>
      <c r="X75" s="1240"/>
      <c r="Y75" s="708"/>
    </row>
    <row r="76" spans="1:25" ht="32.1" customHeight="1">
      <c r="A76" s="1228"/>
      <c r="B76" s="1231"/>
      <c r="C76" s="1235"/>
      <c r="D76" s="1236"/>
      <c r="E76" s="766"/>
      <c r="F76" s="1239" t="s">
        <v>1152</v>
      </c>
      <c r="G76" s="1240"/>
      <c r="H76" s="1240"/>
      <c r="I76" s="1240"/>
      <c r="J76" s="1240"/>
      <c r="K76" s="1240"/>
      <c r="L76" s="1240"/>
      <c r="M76" s="1240"/>
      <c r="N76" s="1240"/>
      <c r="O76" s="1240"/>
      <c r="P76" s="1240"/>
      <c r="Q76" s="1240"/>
      <c r="R76" s="1240"/>
      <c r="S76" s="1240"/>
      <c r="T76" s="1240"/>
      <c r="U76" s="1240"/>
      <c r="V76" s="1240"/>
      <c r="W76" s="1240"/>
      <c r="X76" s="1240"/>
      <c r="Y76" s="708"/>
    </row>
    <row r="77" spans="1:25" ht="32.1" customHeight="1">
      <c r="A77" s="1228"/>
      <c r="B77" s="1231"/>
      <c r="C77" s="1237"/>
      <c r="D77" s="1238"/>
      <c r="E77" s="766"/>
      <c r="F77" s="1239" t="s">
        <v>1048</v>
      </c>
      <c r="G77" s="1240"/>
      <c r="H77" s="1240"/>
      <c r="I77" s="1240"/>
      <c r="J77" s="1240"/>
      <c r="K77" s="1240"/>
      <c r="L77" s="1240"/>
      <c r="M77" s="1240"/>
      <c r="N77" s="1240"/>
      <c r="O77" s="1240"/>
      <c r="P77" s="1240"/>
      <c r="Q77" s="1240"/>
      <c r="R77" s="1240"/>
      <c r="S77" s="1240"/>
      <c r="T77" s="1240"/>
      <c r="U77" s="1240"/>
      <c r="V77" s="1240"/>
      <c r="W77" s="1240"/>
      <c r="X77" s="1240"/>
      <c r="Y77" s="708"/>
    </row>
    <row r="78" spans="1:25" ht="31.5" customHeight="1">
      <c r="A78" s="1228"/>
      <c r="B78" s="1231"/>
      <c r="C78" s="1248" t="s">
        <v>615</v>
      </c>
      <c r="D78" s="1234"/>
      <c r="E78" s="709"/>
      <c r="F78" s="1239" t="s">
        <v>1047</v>
      </c>
      <c r="G78" s="1240"/>
      <c r="H78" s="1240"/>
      <c r="I78" s="1240"/>
      <c r="J78" s="1240"/>
      <c r="K78" s="1240"/>
      <c r="L78" s="1240"/>
      <c r="M78" s="1240"/>
      <c r="N78" s="1240"/>
      <c r="O78" s="1240"/>
      <c r="P78" s="1240"/>
      <c r="Q78" s="1240"/>
      <c r="R78" s="1240"/>
      <c r="S78" s="1240"/>
      <c r="T78" s="1240"/>
      <c r="U78" s="1240"/>
      <c r="V78" s="1240"/>
      <c r="W78" s="1240"/>
      <c r="X78" s="1240"/>
      <c r="Y78" s="708"/>
    </row>
    <row r="79" spans="1:25" ht="31.5" customHeight="1">
      <c r="A79" s="1228"/>
      <c r="B79" s="1231"/>
      <c r="C79" s="1235"/>
      <c r="D79" s="1236"/>
      <c r="E79" s="709"/>
      <c r="F79" s="1239" t="s">
        <v>1046</v>
      </c>
      <c r="G79" s="1240"/>
      <c r="H79" s="1240"/>
      <c r="I79" s="1240"/>
      <c r="J79" s="1240"/>
      <c r="K79" s="1240"/>
      <c r="L79" s="1240"/>
      <c r="M79" s="1240"/>
      <c r="N79" s="1240"/>
      <c r="O79" s="1240"/>
      <c r="P79" s="1240"/>
      <c r="Q79" s="1240"/>
      <c r="R79" s="1240"/>
      <c r="S79" s="1240"/>
      <c r="T79" s="1240"/>
      <c r="U79" s="1240"/>
      <c r="V79" s="1240"/>
      <c r="W79" s="1240"/>
      <c r="X79" s="1240"/>
      <c r="Y79" s="708"/>
    </row>
    <row r="80" spans="1:25" ht="31.5" customHeight="1">
      <c r="A80" s="1228"/>
      <c r="B80" s="1231"/>
      <c r="C80" s="1235"/>
      <c r="D80" s="1236"/>
      <c r="E80" s="709"/>
      <c r="F80" s="710" t="s">
        <v>1045</v>
      </c>
      <c r="G80" s="711"/>
      <c r="H80" s="711"/>
      <c r="I80" s="711"/>
      <c r="J80" s="711"/>
      <c r="K80" s="711"/>
      <c r="L80" s="711"/>
      <c r="M80" s="711"/>
      <c r="N80" s="711"/>
      <c r="O80" s="711"/>
      <c r="P80" s="711"/>
      <c r="Q80" s="711"/>
      <c r="R80" s="711"/>
      <c r="S80" s="711"/>
      <c r="T80" s="711"/>
      <c r="U80" s="711"/>
      <c r="V80" s="711"/>
      <c r="W80" s="711"/>
      <c r="X80" s="711"/>
      <c r="Y80" s="708"/>
    </row>
    <row r="81" spans="1:25" ht="32.1" customHeight="1">
      <c r="A81" s="1228"/>
      <c r="B81" s="1231"/>
      <c r="C81" s="1235"/>
      <c r="D81" s="1236"/>
      <c r="E81" s="709"/>
      <c r="F81" s="710" t="s">
        <v>1044</v>
      </c>
      <c r="G81" s="711"/>
      <c r="H81" s="711"/>
      <c r="I81" s="711"/>
      <c r="J81" s="711"/>
      <c r="K81" s="711"/>
      <c r="L81" s="711"/>
      <c r="M81" s="711"/>
      <c r="N81" s="711"/>
      <c r="O81" s="711"/>
      <c r="P81" s="711"/>
      <c r="Q81" s="711"/>
      <c r="R81" s="711"/>
      <c r="S81" s="711"/>
      <c r="T81" s="711"/>
      <c r="U81" s="711"/>
      <c r="V81" s="711"/>
      <c r="W81" s="711"/>
      <c r="X81" s="711"/>
      <c r="Y81" s="708"/>
    </row>
    <row r="82" spans="1:25" ht="32.1" customHeight="1">
      <c r="A82" s="1228"/>
      <c r="B82" s="1231"/>
      <c r="C82" s="1235"/>
      <c r="D82" s="1236"/>
      <c r="E82" s="709"/>
      <c r="F82" s="710" t="s">
        <v>1043</v>
      </c>
      <c r="G82" s="711"/>
      <c r="H82" s="711"/>
      <c r="I82" s="711"/>
      <c r="J82" s="711"/>
      <c r="K82" s="711"/>
      <c r="L82" s="711"/>
      <c r="M82" s="711"/>
      <c r="N82" s="711"/>
      <c r="O82" s="711"/>
      <c r="P82" s="711"/>
      <c r="Q82" s="711"/>
      <c r="R82" s="711"/>
      <c r="S82" s="711"/>
      <c r="T82" s="711"/>
      <c r="U82" s="711"/>
      <c r="V82" s="711"/>
      <c r="W82" s="711"/>
      <c r="X82" s="711"/>
      <c r="Y82" s="708"/>
    </row>
    <row r="83" spans="1:25" ht="31.5" customHeight="1">
      <c r="A83" s="1228"/>
      <c r="B83" s="1231"/>
      <c r="C83" s="1237"/>
      <c r="D83" s="1238"/>
      <c r="E83" s="709"/>
      <c r="F83" s="1239" t="s">
        <v>1153</v>
      </c>
      <c r="G83" s="1240"/>
      <c r="H83" s="1240"/>
      <c r="I83" s="1240"/>
      <c r="J83" s="1240"/>
      <c r="K83" s="1240"/>
      <c r="L83" s="1240"/>
      <c r="M83" s="1240"/>
      <c r="N83" s="1240"/>
      <c r="O83" s="1240"/>
      <c r="P83" s="1240"/>
      <c r="Q83" s="1240"/>
      <c r="R83" s="1240"/>
      <c r="S83" s="1240"/>
      <c r="T83" s="1240"/>
      <c r="U83" s="1240"/>
      <c r="V83" s="1240"/>
      <c r="W83" s="1240"/>
      <c r="X83" s="1240"/>
      <c r="Y83" s="708"/>
    </row>
    <row r="84" spans="1:25" ht="32.1" customHeight="1">
      <c r="A84" s="1228"/>
      <c r="B84" s="1231"/>
      <c r="C84" s="1271" t="s">
        <v>1219</v>
      </c>
      <c r="D84" s="1260" t="s">
        <v>1161</v>
      </c>
      <c r="E84" s="767" t="s">
        <v>568</v>
      </c>
      <c r="F84" s="1241" t="s">
        <v>1107</v>
      </c>
      <c r="G84" s="1242"/>
      <c r="H84" s="1242"/>
      <c r="I84" s="1242"/>
      <c r="J84" s="1242"/>
      <c r="K84" s="1242"/>
      <c r="L84" s="1242"/>
      <c r="M84" s="1242"/>
      <c r="N84" s="1242"/>
      <c r="O84" s="1242"/>
      <c r="P84" s="1242"/>
      <c r="Q84" s="1242"/>
      <c r="R84" s="1242"/>
      <c r="S84" s="1242"/>
      <c r="T84" s="1242"/>
      <c r="U84" s="1242"/>
      <c r="V84" s="1242"/>
      <c r="W84" s="1242"/>
      <c r="X84" s="1242"/>
      <c r="Y84" s="708"/>
    </row>
    <row r="85" spans="1:25" ht="31.5" customHeight="1">
      <c r="A85" s="1228"/>
      <c r="B85" s="1231"/>
      <c r="C85" s="1272"/>
      <c r="D85" s="1261"/>
      <c r="E85" s="767" t="s">
        <v>568</v>
      </c>
      <c r="F85" s="1274" t="s">
        <v>1165</v>
      </c>
      <c r="G85" s="1275"/>
      <c r="H85" s="1275"/>
      <c r="I85" s="1275"/>
      <c r="J85" s="1275"/>
      <c r="K85" s="1275"/>
      <c r="L85" s="1275"/>
      <c r="M85" s="1275"/>
      <c r="N85" s="1275"/>
      <c r="O85" s="1275"/>
      <c r="P85" s="1275"/>
      <c r="Q85" s="1275"/>
      <c r="R85" s="1275"/>
      <c r="S85" s="1275"/>
      <c r="T85" s="1275"/>
      <c r="U85" s="1275"/>
      <c r="V85" s="1275"/>
      <c r="W85" s="1275"/>
      <c r="X85" s="1275"/>
      <c r="Y85" s="1276"/>
    </row>
    <row r="86" spans="1:25" ht="32.1" customHeight="1">
      <c r="A86" s="1228"/>
      <c r="B86" s="1231"/>
      <c r="C86" s="1272"/>
      <c r="D86" s="1273"/>
      <c r="E86" s="767" t="s">
        <v>568</v>
      </c>
      <c r="F86" s="1277" t="s">
        <v>1166</v>
      </c>
      <c r="G86" s="1278"/>
      <c r="H86" s="1278"/>
      <c r="I86" s="1278"/>
      <c r="J86" s="1278"/>
      <c r="K86" s="1278"/>
      <c r="L86" s="1278"/>
      <c r="M86" s="1278"/>
      <c r="N86" s="1278"/>
      <c r="O86" s="1278"/>
      <c r="P86" s="1278"/>
      <c r="Q86" s="1278"/>
      <c r="R86" s="1278"/>
      <c r="S86" s="1278"/>
      <c r="T86" s="1278"/>
      <c r="U86" s="1278"/>
      <c r="V86" s="1278"/>
      <c r="W86" s="1278"/>
      <c r="X86" s="1278"/>
      <c r="Y86" s="708"/>
    </row>
    <row r="87" spans="1:25" ht="32.1" customHeight="1">
      <c r="A87" s="1228"/>
      <c r="B87" s="1231"/>
      <c r="C87" s="1272"/>
      <c r="D87" s="841" t="s">
        <v>1172</v>
      </c>
      <c r="E87" s="767" t="s">
        <v>568</v>
      </c>
      <c r="F87" s="1241" t="s">
        <v>1064</v>
      </c>
      <c r="G87" s="1242"/>
      <c r="H87" s="1242"/>
      <c r="I87" s="1242"/>
      <c r="J87" s="1242"/>
      <c r="K87" s="1242"/>
      <c r="L87" s="1242"/>
      <c r="M87" s="1242"/>
      <c r="N87" s="1242"/>
      <c r="O87" s="1242"/>
      <c r="P87" s="1242"/>
      <c r="Q87" s="1242"/>
      <c r="R87" s="1242"/>
      <c r="S87" s="1242"/>
      <c r="T87" s="1242"/>
      <c r="U87" s="1242"/>
      <c r="V87" s="1242"/>
      <c r="W87" s="1242"/>
      <c r="X87" s="1242"/>
      <c r="Y87" s="708"/>
    </row>
    <row r="88" spans="1:25" ht="32.1" customHeight="1">
      <c r="A88" s="1228"/>
      <c r="B88" s="1231"/>
      <c r="C88" s="1272"/>
      <c r="D88" s="1243" t="s">
        <v>1167</v>
      </c>
      <c r="E88" s="767" t="s">
        <v>568</v>
      </c>
      <c r="F88" s="1239" t="s">
        <v>1168</v>
      </c>
      <c r="G88" s="1240"/>
      <c r="H88" s="1240"/>
      <c r="I88" s="1240"/>
      <c r="J88" s="1240"/>
      <c r="K88" s="1240"/>
      <c r="L88" s="1240"/>
      <c r="M88" s="1240"/>
      <c r="N88" s="1240"/>
      <c r="O88" s="1240"/>
      <c r="P88" s="1240"/>
      <c r="Q88" s="766"/>
      <c r="R88" s="1239" t="s">
        <v>1061</v>
      </c>
      <c r="S88" s="1240"/>
      <c r="T88" s="1240"/>
      <c r="U88" s="1240"/>
      <c r="V88" s="1240"/>
      <c r="W88" s="1240"/>
      <c r="X88" s="1240"/>
      <c r="Y88" s="708"/>
    </row>
    <row r="89" spans="1:25" ht="19.5" customHeight="1">
      <c r="A89" s="1228"/>
      <c r="B89" s="1231"/>
      <c r="C89" s="1272"/>
      <c r="D89" s="1244"/>
      <c r="E89" s="1246" t="s">
        <v>143</v>
      </c>
      <c r="F89" s="1247"/>
      <c r="G89" s="1247"/>
      <c r="H89" s="1247"/>
      <c r="I89" s="1247"/>
      <c r="J89" s="1247"/>
      <c r="K89" s="1247"/>
      <c r="L89" s="1247" t="s">
        <v>1276</v>
      </c>
      <c r="M89" s="1247"/>
      <c r="N89" s="1247"/>
      <c r="O89" s="1247"/>
      <c r="P89" s="1247"/>
      <c r="Q89" s="1247"/>
      <c r="R89" s="1247"/>
      <c r="S89" s="1247"/>
      <c r="T89" s="712" t="s">
        <v>49</v>
      </c>
      <c r="U89" s="713"/>
      <c r="V89" s="713"/>
      <c r="W89" s="713"/>
      <c r="X89" s="714"/>
      <c r="Y89" s="715"/>
    </row>
    <row r="90" spans="1:25" ht="19.5" customHeight="1">
      <c r="A90" s="1228"/>
      <c r="B90" s="1231"/>
      <c r="C90" s="1272"/>
      <c r="D90" s="1244"/>
      <c r="E90" s="1265" t="s">
        <v>143</v>
      </c>
      <c r="F90" s="1266"/>
      <c r="G90" s="1266"/>
      <c r="H90" s="1266"/>
      <c r="I90" s="1266"/>
      <c r="J90" s="1266"/>
      <c r="K90" s="1266"/>
      <c r="L90" s="1266" t="s">
        <v>1275</v>
      </c>
      <c r="M90" s="1266"/>
      <c r="N90" s="1266"/>
      <c r="O90" s="1266"/>
      <c r="P90" s="1266"/>
      <c r="Q90" s="1266"/>
      <c r="R90" s="1266"/>
      <c r="S90" s="1266"/>
      <c r="T90" s="716" t="s">
        <v>49</v>
      </c>
      <c r="U90" s="717"/>
      <c r="V90" s="717"/>
      <c r="W90" s="717"/>
      <c r="X90" s="718"/>
      <c r="Y90" s="719"/>
    </row>
    <row r="91" spans="1:25" ht="32.1" customHeight="1">
      <c r="A91" s="1228"/>
      <c r="B91" s="1231"/>
      <c r="C91" s="1272"/>
      <c r="D91" s="1245"/>
      <c r="E91" s="647" t="s">
        <v>568</v>
      </c>
      <c r="F91" s="720" t="s">
        <v>1154</v>
      </c>
      <c r="G91" s="721"/>
      <c r="H91" s="721"/>
      <c r="I91" s="721"/>
      <c r="J91" s="721"/>
      <c r="K91" s="721"/>
      <c r="L91" s="722"/>
      <c r="M91" s="723"/>
      <c r="N91" s="722"/>
      <c r="O91" s="722"/>
      <c r="P91" s="722"/>
      <c r="Q91" s="722"/>
      <c r="R91" s="722"/>
      <c r="S91" s="722"/>
      <c r="T91" s="722"/>
      <c r="U91" s="722"/>
      <c r="V91" s="722"/>
      <c r="W91" s="722"/>
      <c r="X91" s="722"/>
      <c r="Y91" s="724"/>
    </row>
    <row r="92" spans="1:25" ht="32.1" customHeight="1">
      <c r="A92" s="1228"/>
      <c r="B92" s="1231"/>
      <c r="C92" s="1272"/>
      <c r="D92" s="1267" t="s">
        <v>1062</v>
      </c>
      <c r="E92" s="766" t="s">
        <v>568</v>
      </c>
      <c r="F92" s="1268" t="s">
        <v>1155</v>
      </c>
      <c r="G92" s="1269"/>
      <c r="H92" s="1269"/>
      <c r="I92" s="1269"/>
      <c r="J92" s="1270"/>
      <c r="K92" s="766"/>
      <c r="L92" s="1268" t="s">
        <v>1156</v>
      </c>
      <c r="M92" s="1269"/>
      <c r="N92" s="1269"/>
      <c r="O92" s="1269"/>
      <c r="P92" s="1270"/>
      <c r="Q92" s="766"/>
      <c r="R92" s="1268" t="s">
        <v>139</v>
      </c>
      <c r="S92" s="1269"/>
      <c r="T92" s="1269"/>
      <c r="U92" s="1269"/>
      <c r="V92" s="720"/>
      <c r="W92" s="720"/>
      <c r="X92" s="720"/>
      <c r="Y92" s="725"/>
    </row>
    <row r="93" spans="1:25" ht="17.45" customHeight="1">
      <c r="A93" s="1228"/>
      <c r="B93" s="1231"/>
      <c r="C93" s="1272"/>
      <c r="D93" s="1267"/>
      <c r="E93" s="726" t="s">
        <v>1157</v>
      </c>
      <c r="F93" s="727"/>
      <c r="G93" s="727"/>
      <c r="H93" s="727"/>
      <c r="I93" s="727"/>
      <c r="J93" s="727"/>
      <c r="K93" s="727"/>
      <c r="L93" s="727"/>
      <c r="M93" s="727"/>
      <c r="N93" s="727"/>
      <c r="O93" s="727"/>
      <c r="P93" s="727"/>
      <c r="Q93" s="727"/>
      <c r="R93" s="727"/>
      <c r="S93" s="727"/>
      <c r="T93" s="727"/>
      <c r="U93" s="727"/>
      <c r="V93" s="727"/>
      <c r="W93" s="727"/>
      <c r="X93" s="727"/>
      <c r="Y93" s="728"/>
    </row>
    <row r="94" spans="1:25" ht="31.9" customHeight="1">
      <c r="A94" s="1228"/>
      <c r="B94" s="1231"/>
      <c r="C94" s="1272"/>
      <c r="D94" s="1267"/>
      <c r="E94" s="1255" t="s">
        <v>1158</v>
      </c>
      <c r="F94" s="1256"/>
      <c r="G94" s="1256"/>
      <c r="H94" s="647" t="s">
        <v>568</v>
      </c>
      <c r="I94" s="1257" t="s">
        <v>1171</v>
      </c>
      <c r="J94" s="1258"/>
      <c r="K94" s="1258"/>
      <c r="L94" s="1258"/>
      <c r="M94" s="1258"/>
      <c r="N94" s="1258"/>
      <c r="O94" s="1258"/>
      <c r="P94" s="1259"/>
      <c r="Q94" s="647"/>
      <c r="R94" s="1257" t="s">
        <v>1170</v>
      </c>
      <c r="S94" s="1258"/>
      <c r="T94" s="1258"/>
      <c r="U94" s="1258"/>
      <c r="V94" s="1258"/>
      <c r="W94" s="1258"/>
      <c r="X94" s="1258"/>
      <c r="Y94" s="1259"/>
    </row>
    <row r="95" spans="1:25" ht="31.9" customHeight="1">
      <c r="A95" s="1228"/>
      <c r="B95" s="1231"/>
      <c r="C95" s="1272"/>
      <c r="D95" s="1267"/>
      <c r="E95" s="1255" t="s">
        <v>1159</v>
      </c>
      <c r="F95" s="1256"/>
      <c r="G95" s="1256"/>
      <c r="H95" s="647"/>
      <c r="I95" s="1257" t="s">
        <v>1171</v>
      </c>
      <c r="J95" s="1258"/>
      <c r="K95" s="1258"/>
      <c r="L95" s="1258"/>
      <c r="M95" s="1258"/>
      <c r="N95" s="1258"/>
      <c r="O95" s="1258"/>
      <c r="P95" s="1259"/>
      <c r="Q95" s="647"/>
      <c r="R95" s="1257" t="s">
        <v>1170</v>
      </c>
      <c r="S95" s="1258"/>
      <c r="T95" s="1258"/>
      <c r="U95" s="1258"/>
      <c r="V95" s="1258"/>
      <c r="W95" s="1258"/>
      <c r="X95" s="1258"/>
      <c r="Y95" s="1259"/>
    </row>
    <row r="96" spans="1:25" ht="32.1" customHeight="1">
      <c r="A96" s="1228"/>
      <c r="B96" s="1231"/>
      <c r="C96" s="1272"/>
      <c r="D96" s="1260" t="s">
        <v>1063</v>
      </c>
      <c r="E96" s="768" t="s">
        <v>568</v>
      </c>
      <c r="F96" s="729" t="s">
        <v>1169</v>
      </c>
      <c r="G96" s="729"/>
      <c r="H96" s="729"/>
      <c r="I96" s="729"/>
      <c r="J96" s="729"/>
      <c r="K96" s="729"/>
      <c r="L96" s="729"/>
      <c r="M96" s="729"/>
      <c r="N96" s="729"/>
      <c r="O96" s="729"/>
      <c r="P96" s="729"/>
      <c r="Q96" s="718"/>
      <c r="R96" s="729"/>
      <c r="S96" s="729"/>
      <c r="T96" s="729"/>
      <c r="U96" s="729"/>
      <c r="V96" s="729"/>
      <c r="W96" s="729"/>
      <c r="X96" s="729"/>
      <c r="Y96" s="730"/>
    </row>
    <row r="97" spans="1:25" ht="32.1" customHeight="1">
      <c r="A97" s="1229"/>
      <c r="B97" s="1232"/>
      <c r="C97" s="1272"/>
      <c r="D97" s="1261"/>
      <c r="E97" s="766" t="s">
        <v>568</v>
      </c>
      <c r="F97" s="711" t="s">
        <v>1160</v>
      </c>
      <c r="G97" s="711"/>
      <c r="H97" s="711"/>
      <c r="I97" s="711"/>
      <c r="J97" s="711"/>
      <c r="K97" s="711"/>
      <c r="L97" s="711"/>
      <c r="M97" s="711"/>
      <c r="N97" s="711"/>
      <c r="O97" s="711"/>
      <c r="P97" s="711"/>
      <c r="Q97" s="727"/>
      <c r="R97" s="711"/>
      <c r="S97" s="711"/>
      <c r="T97" s="711"/>
      <c r="U97" s="711"/>
      <c r="V97" s="711"/>
      <c r="W97" s="711"/>
      <c r="X97" s="711"/>
      <c r="Y97" s="708"/>
    </row>
    <row r="98" spans="1:25" ht="20.100000000000001" customHeight="1">
      <c r="A98" s="696"/>
      <c r="B98" s="112"/>
      <c r="C98" s="1262" t="s">
        <v>189</v>
      </c>
      <c r="D98" s="1263"/>
      <c r="E98" s="1263"/>
      <c r="F98" s="1263"/>
      <c r="G98" s="1263"/>
      <c r="H98" s="1263"/>
      <c r="I98" s="1263"/>
      <c r="J98" s="1263"/>
      <c r="K98" s="1263"/>
      <c r="L98" s="1263"/>
      <c r="M98" s="1263"/>
      <c r="N98" s="1263"/>
      <c r="O98" s="1263"/>
      <c r="P98" s="1263"/>
      <c r="Q98" s="1263"/>
      <c r="R98" s="1263"/>
      <c r="S98" s="1263"/>
      <c r="T98" s="1263"/>
      <c r="U98" s="1263"/>
      <c r="V98" s="1263"/>
      <c r="W98" s="1263"/>
      <c r="X98" s="1263"/>
    </row>
    <row r="99" spans="1:25" ht="20.100000000000001" customHeight="1">
      <c r="B99" s="113"/>
      <c r="C99" s="1264" t="s">
        <v>190</v>
      </c>
      <c r="D99" s="1264"/>
      <c r="E99" s="1264"/>
      <c r="F99" s="1264"/>
      <c r="G99" s="1264"/>
      <c r="H99" s="1264"/>
      <c r="I99" s="1264"/>
      <c r="J99" s="1264"/>
      <c r="K99" s="1264"/>
      <c r="L99" s="1264"/>
      <c r="M99" s="1264"/>
      <c r="N99" s="1264"/>
      <c r="O99" s="1264"/>
      <c r="P99" s="1264"/>
      <c r="Q99" s="1264"/>
      <c r="R99" s="1264"/>
      <c r="S99" s="1264"/>
      <c r="T99" s="1264"/>
      <c r="U99" s="1264"/>
      <c r="V99" s="1264"/>
      <c r="W99" s="1264"/>
      <c r="X99" s="1264"/>
      <c r="Y99" s="628"/>
    </row>
    <row r="100" spans="1:25" ht="23.25" customHeight="1">
      <c r="A100" s="1249" t="s">
        <v>191</v>
      </c>
      <c r="B100" s="1249"/>
      <c r="C100" s="1249"/>
      <c r="D100" s="1249"/>
      <c r="E100" s="52"/>
      <c r="F100" s="63"/>
      <c r="G100" s="63"/>
      <c r="H100" s="63"/>
      <c r="I100" s="63"/>
      <c r="J100" s="63"/>
      <c r="K100" s="63"/>
      <c r="L100" s="114"/>
      <c r="M100" s="114"/>
      <c r="N100" s="114"/>
      <c r="O100" s="114"/>
      <c r="P100" s="114"/>
      <c r="Q100" s="114"/>
      <c r="R100" s="114"/>
      <c r="S100" s="114"/>
      <c r="T100" s="114"/>
      <c r="U100" s="63"/>
      <c r="V100" s="63"/>
      <c r="W100" s="63"/>
      <c r="X100" s="63"/>
      <c r="Y100" s="63"/>
    </row>
    <row r="101" spans="1:25" ht="38.25" customHeight="1">
      <c r="A101" s="1250" t="s">
        <v>192</v>
      </c>
      <c r="B101" s="1251"/>
      <c r="C101" s="1251"/>
      <c r="D101" s="1251"/>
      <c r="E101" s="1251"/>
      <c r="F101" s="1251"/>
      <c r="G101" s="1251"/>
      <c r="H101" s="1251"/>
      <c r="I101" s="1251"/>
      <c r="J101" s="1251"/>
      <c r="K101" s="1251"/>
      <c r="L101" s="1251"/>
      <c r="M101" s="1251"/>
      <c r="N101" s="1251"/>
      <c r="O101" s="1251"/>
      <c r="P101" s="1251"/>
      <c r="Q101" s="1251"/>
      <c r="R101" s="1251"/>
      <c r="S101" s="1251"/>
      <c r="T101" s="1251"/>
      <c r="U101" s="1251"/>
      <c r="V101" s="1251"/>
      <c r="W101" s="1251"/>
      <c r="X101" s="1251"/>
      <c r="Y101" s="115"/>
    </row>
    <row r="102" spans="1:25" ht="22.5" customHeight="1">
      <c r="B102" s="50"/>
      <c r="C102" s="50"/>
    </row>
    <row r="103" spans="1:25" ht="35.1" customHeight="1">
      <c r="C103" s="50"/>
    </row>
    <row r="104" spans="1:25" ht="35.1" customHeight="1">
      <c r="C104" s="50"/>
    </row>
    <row r="105" spans="1:25" ht="35.1" customHeight="1">
      <c r="B105" s="116"/>
      <c r="C105" s="116"/>
    </row>
    <row r="106" spans="1:25" ht="35.1" customHeight="1">
      <c r="B106" s="50"/>
      <c r="C106" s="50"/>
    </row>
    <row r="107" spans="1:25" ht="35.1" customHeight="1">
      <c r="C107" s="50"/>
    </row>
    <row r="108" spans="1:25" ht="35.1" customHeight="1">
      <c r="C108" s="50"/>
    </row>
    <row r="109" spans="1:25" ht="35.1" customHeight="1">
      <c r="C109" s="50"/>
    </row>
    <row r="110" spans="1:25" ht="35.1" customHeight="1">
      <c r="C110" s="50"/>
    </row>
    <row r="111" spans="1:25" ht="35.1" customHeight="1"/>
    <row r="112" spans="1:25" ht="35.1" customHeight="1"/>
    <row r="113" ht="35.1" customHeight="1"/>
    <row r="114" ht="35.1" customHeight="1"/>
    <row r="115" ht="35.1" customHeight="1"/>
    <row r="116" ht="35.1" customHeight="1"/>
    <row r="117" ht="20.100000000000001" customHeight="1"/>
    <row r="118" ht="20.100000000000001" customHeight="1"/>
  </sheetData>
  <mergeCells count="211">
    <mergeCell ref="A100:D100"/>
    <mergeCell ref="A101:X101"/>
    <mergeCell ref="E15:Y15"/>
    <mergeCell ref="E95:G95"/>
    <mergeCell ref="I95:P95"/>
    <mergeCell ref="R95:Y95"/>
    <mergeCell ref="D96:D97"/>
    <mergeCell ref="C98:X98"/>
    <mergeCell ref="C99:X99"/>
    <mergeCell ref="L89:S89"/>
    <mergeCell ref="E90:K90"/>
    <mergeCell ref="L90:S90"/>
    <mergeCell ref="D92:D95"/>
    <mergeCell ref="F92:J92"/>
    <mergeCell ref="L92:P92"/>
    <mergeCell ref="R92:U92"/>
    <mergeCell ref="E94:G94"/>
    <mergeCell ref="I94:P94"/>
    <mergeCell ref="R94:Y94"/>
    <mergeCell ref="C84:C97"/>
    <mergeCell ref="D84:D86"/>
    <mergeCell ref="F84:X84"/>
    <mergeCell ref="F85:Y85"/>
    <mergeCell ref="F86:X86"/>
    <mergeCell ref="A68:A69"/>
    <mergeCell ref="C68:D69"/>
    <mergeCell ref="F68:T68"/>
    <mergeCell ref="F69:T69"/>
    <mergeCell ref="A70:A97"/>
    <mergeCell ref="B70:B97"/>
    <mergeCell ref="C70:D77"/>
    <mergeCell ref="F70:X70"/>
    <mergeCell ref="F71:X71"/>
    <mergeCell ref="F72:X72"/>
    <mergeCell ref="F87:X87"/>
    <mergeCell ref="D88:D91"/>
    <mergeCell ref="F88:P88"/>
    <mergeCell ref="R88:X88"/>
    <mergeCell ref="E89:K89"/>
    <mergeCell ref="F73:X73"/>
    <mergeCell ref="F74:X74"/>
    <mergeCell ref="F75:X75"/>
    <mergeCell ref="F76:X76"/>
    <mergeCell ref="F77:X77"/>
    <mergeCell ref="C78:D83"/>
    <mergeCell ref="F78:X78"/>
    <mergeCell ref="F79:X79"/>
    <mergeCell ref="F83:X83"/>
    <mergeCell ref="N63:P63"/>
    <mergeCell ref="R63:T63"/>
    <mergeCell ref="C66:D66"/>
    <mergeCell ref="F66:T66"/>
    <mergeCell ref="V66:X66"/>
    <mergeCell ref="C67:D67"/>
    <mergeCell ref="F67:J67"/>
    <mergeCell ref="L67:X67"/>
    <mergeCell ref="V63:X63"/>
    <mergeCell ref="F64:J64"/>
    <mergeCell ref="L64:P64"/>
    <mergeCell ref="T64:X64"/>
    <mergeCell ref="F65:P65"/>
    <mergeCell ref="T65:X65"/>
    <mergeCell ref="A57:A59"/>
    <mergeCell ref="C57:C59"/>
    <mergeCell ref="F57:X57"/>
    <mergeCell ref="F58:X58"/>
    <mergeCell ref="F59:X59"/>
    <mergeCell ref="F60:X60"/>
    <mergeCell ref="L53:P53"/>
    <mergeCell ref="T53:X53"/>
    <mergeCell ref="F54:J54"/>
    <mergeCell ref="L54:T54"/>
    <mergeCell ref="V54:X54"/>
    <mergeCell ref="B55:B67"/>
    <mergeCell ref="C55:D55"/>
    <mergeCell ref="E55:X55"/>
    <mergeCell ref="C56:D56"/>
    <mergeCell ref="E56:X56"/>
    <mergeCell ref="A61:A62"/>
    <mergeCell ref="C61:C62"/>
    <mergeCell ref="F61:J61"/>
    <mergeCell ref="L61:X61"/>
    <mergeCell ref="C63:D63"/>
    <mergeCell ref="E63:G63"/>
    <mergeCell ref="I63:J63"/>
    <mergeCell ref="L63:M63"/>
    <mergeCell ref="C51:D51"/>
    <mergeCell ref="F51:J51"/>
    <mergeCell ref="L51:T51"/>
    <mergeCell ref="V51:X51"/>
    <mergeCell ref="A52:A53"/>
    <mergeCell ref="C52:C53"/>
    <mergeCell ref="F52:J52"/>
    <mergeCell ref="L52:P52"/>
    <mergeCell ref="T52:X52"/>
    <mergeCell ref="F53:J53"/>
    <mergeCell ref="F48:J48"/>
    <mergeCell ref="L48:X48"/>
    <mergeCell ref="C49:D49"/>
    <mergeCell ref="F49:J49"/>
    <mergeCell ref="L49:X49"/>
    <mergeCell ref="F50:J50"/>
    <mergeCell ref="L50:X50"/>
    <mergeCell ref="F45:J45"/>
    <mergeCell ref="L45:P45"/>
    <mergeCell ref="R45:X45"/>
    <mergeCell ref="F46:J46"/>
    <mergeCell ref="L46:X46"/>
    <mergeCell ref="F47:J47"/>
    <mergeCell ref="L47:X47"/>
    <mergeCell ref="A38:A44"/>
    <mergeCell ref="C38:C44"/>
    <mergeCell ref="F38:P38"/>
    <mergeCell ref="R38:X38"/>
    <mergeCell ref="D39:D40"/>
    <mergeCell ref="E39:J39"/>
    <mergeCell ref="K39:Q39"/>
    <mergeCell ref="F40:M40"/>
    <mergeCell ref="O40:X40"/>
    <mergeCell ref="D41:D44"/>
    <mergeCell ref="E41:K41"/>
    <mergeCell ref="L41:S41"/>
    <mergeCell ref="E42:K42"/>
    <mergeCell ref="L42:S42"/>
    <mergeCell ref="E43:K43"/>
    <mergeCell ref="L43:S43"/>
    <mergeCell ref="O44:X44"/>
    <mergeCell ref="F35:J35"/>
    <mergeCell ref="L35:P35"/>
    <mergeCell ref="R35:T35"/>
    <mergeCell ref="U35:W35"/>
    <mergeCell ref="A30:A37"/>
    <mergeCell ref="C30:C37"/>
    <mergeCell ref="F31:J31"/>
    <mergeCell ref="L31:P31"/>
    <mergeCell ref="R31:X31"/>
    <mergeCell ref="D32:D33"/>
    <mergeCell ref="E32:H32"/>
    <mergeCell ref="E33:H33"/>
    <mergeCell ref="G36:H36"/>
    <mergeCell ref="P32:S32"/>
    <mergeCell ref="G28:O28"/>
    <mergeCell ref="P28:Q28"/>
    <mergeCell ref="R28:S28"/>
    <mergeCell ref="U28:V28"/>
    <mergeCell ref="E29:F29"/>
    <mergeCell ref="J29:K29"/>
    <mergeCell ref="L29:M29"/>
    <mergeCell ref="R29:T29"/>
    <mergeCell ref="F34:H34"/>
    <mergeCell ref="J34:L34"/>
    <mergeCell ref="M34:W34"/>
    <mergeCell ref="I32:L32"/>
    <mergeCell ref="R27:S27"/>
    <mergeCell ref="U24:V24"/>
    <mergeCell ref="G25:O25"/>
    <mergeCell ref="P25:Q25"/>
    <mergeCell ref="R25:S25"/>
    <mergeCell ref="U25:V25"/>
    <mergeCell ref="G26:O26"/>
    <mergeCell ref="P26:Q26"/>
    <mergeCell ref="R26:S26"/>
    <mergeCell ref="U26:V26"/>
    <mergeCell ref="U27:V27"/>
    <mergeCell ref="G22:H22"/>
    <mergeCell ref="I22:K22"/>
    <mergeCell ref="E23:F23"/>
    <mergeCell ref="G23:H23"/>
    <mergeCell ref="I23:K23"/>
    <mergeCell ref="L23:X23"/>
    <mergeCell ref="A19:A20"/>
    <mergeCell ref="C19:D20"/>
    <mergeCell ref="F19:X19"/>
    <mergeCell ref="A21:A23"/>
    <mergeCell ref="B21:B54"/>
    <mergeCell ref="C21:D23"/>
    <mergeCell ref="E21:F21"/>
    <mergeCell ref="G21:H21"/>
    <mergeCell ref="I21:K21"/>
    <mergeCell ref="E22:F22"/>
    <mergeCell ref="A24:A28"/>
    <mergeCell ref="C24:D28"/>
    <mergeCell ref="E24:F24"/>
    <mergeCell ref="G24:O24"/>
    <mergeCell ref="P24:Q24"/>
    <mergeCell ref="R24:S24"/>
    <mergeCell ref="G27:O27"/>
    <mergeCell ref="P27:Q27"/>
    <mergeCell ref="W1:Y1"/>
    <mergeCell ref="A2:Y2"/>
    <mergeCell ref="A4:C4"/>
    <mergeCell ref="D4:F4"/>
    <mergeCell ref="I4:P4"/>
    <mergeCell ref="R4:S4"/>
    <mergeCell ref="T4:X4"/>
    <mergeCell ref="F9:X9"/>
    <mergeCell ref="A10:A18"/>
    <mergeCell ref="C10:D18"/>
    <mergeCell ref="E14:Y14"/>
    <mergeCell ref="L18:N18"/>
    <mergeCell ref="A5:D5"/>
    <mergeCell ref="A6:B6"/>
    <mergeCell ref="C6:D6"/>
    <mergeCell ref="E6:X6"/>
    <mergeCell ref="B7:B20"/>
    <mergeCell ref="C7:D7"/>
    <mergeCell ref="E7:X7"/>
    <mergeCell ref="A8:A9"/>
    <mergeCell ref="C8:D9"/>
    <mergeCell ref="F8:X8"/>
    <mergeCell ref="G4:H4"/>
  </mergeCells>
  <phoneticPr fontId="9"/>
  <conditionalFormatting sqref="G24:G28 E62 T24:T28 G21:H21 G23:H23 T4:X4 E57:E60">
    <cfRule type="cellIs" dxfId="646" priority="66" stopIfTrue="1" operator="equal">
      <formula>""</formula>
    </cfRule>
  </conditionalFormatting>
  <conditionalFormatting sqref="F30 K39:Q39 F36 L42:R43 E19 E37 E70:E83">
    <cfRule type="cellIs" dxfId="645" priority="65" stopIfTrue="1" operator="equal">
      <formula>""</formula>
    </cfRule>
  </conditionalFormatting>
  <conditionalFormatting sqref="E10">
    <cfRule type="expression" dxfId="644" priority="64" stopIfTrue="1">
      <formula>(#REF!="")*($E$10="")</formula>
    </cfRule>
  </conditionalFormatting>
  <conditionalFormatting sqref="E18 K18">
    <cfRule type="expression" dxfId="643" priority="62" stopIfTrue="1">
      <formula>($E$10&lt;&gt;"")*($E$18="")*($K$18="")</formula>
    </cfRule>
  </conditionalFormatting>
  <conditionalFormatting sqref="G29 I29">
    <cfRule type="expression" dxfId="642" priority="61" stopIfTrue="1">
      <formula>($G$29="")*($I$29="")</formula>
    </cfRule>
  </conditionalFormatting>
  <conditionalFormatting sqref="N29 P29">
    <cfRule type="expression" dxfId="641" priority="60" stopIfTrue="1">
      <formula>($N$29="")*($P$29="")</formula>
    </cfRule>
  </conditionalFormatting>
  <conditionalFormatting sqref="U29 W29">
    <cfRule type="expression" dxfId="640" priority="59" stopIfTrue="1">
      <formula>($U$29="")*($W$29="")</formula>
    </cfRule>
  </conditionalFormatting>
  <conditionalFormatting sqref="E31 K31 Q31">
    <cfRule type="expression" dxfId="639" priority="58" stopIfTrue="1">
      <formula>($E$31="")*($K$31="")*($Q$31="")</formula>
    </cfRule>
  </conditionalFormatting>
  <conditionalFormatting sqref="E34 I34">
    <cfRule type="expression" dxfId="638" priority="57" stopIfTrue="1">
      <formula>($E$34="")*($I$34="")</formula>
    </cfRule>
  </conditionalFormatting>
  <conditionalFormatting sqref="E35 K35 Q35">
    <cfRule type="expression" dxfId="637" priority="56" stopIfTrue="1">
      <formula>($E$35="")*($K$35="")*($Q$35="")</formula>
    </cfRule>
  </conditionalFormatting>
  <conditionalFormatting sqref="E38 Q38">
    <cfRule type="expression" dxfId="636" priority="55" stopIfTrue="1">
      <formula>($E$38="")*($Q$38="")</formula>
    </cfRule>
  </conditionalFormatting>
  <conditionalFormatting sqref="E40 N40">
    <cfRule type="expression" dxfId="635" priority="54" stopIfTrue="1">
      <formula>($E$40="")*($N$40="")</formula>
    </cfRule>
  </conditionalFormatting>
  <conditionalFormatting sqref="E44 N44">
    <cfRule type="expression" dxfId="634" priority="53" stopIfTrue="1">
      <formula>($E$44="")*($N$44="")</formula>
    </cfRule>
  </conditionalFormatting>
  <conditionalFormatting sqref="E45 K45 Q45">
    <cfRule type="expression" dxfId="633" priority="52" stopIfTrue="1">
      <formula>($E$45="")*($K$45="")*($Q$45="")</formula>
    </cfRule>
  </conditionalFormatting>
  <conditionalFormatting sqref="E46 K46">
    <cfRule type="expression" dxfId="632" priority="51" stopIfTrue="1">
      <formula>($E$46="")*($K$46="")</formula>
    </cfRule>
  </conditionalFormatting>
  <conditionalFormatting sqref="E47 K47">
    <cfRule type="expression" dxfId="631" priority="50" stopIfTrue="1">
      <formula>($E$47="")*($K$47="")</formula>
    </cfRule>
  </conditionalFormatting>
  <conditionalFormatting sqref="E48 K48">
    <cfRule type="expression" dxfId="630" priority="49" stopIfTrue="1">
      <formula>($E$48="")*($K$48="")</formula>
    </cfRule>
  </conditionalFormatting>
  <conditionalFormatting sqref="E49 K49">
    <cfRule type="expression" dxfId="629" priority="48" stopIfTrue="1">
      <formula>($E$49="")*($K$49="")</formula>
    </cfRule>
  </conditionalFormatting>
  <conditionalFormatting sqref="E50 K50">
    <cfRule type="expression" dxfId="628" priority="47" stopIfTrue="1">
      <formula>($E$50="")*($K$50="")</formula>
    </cfRule>
  </conditionalFormatting>
  <conditionalFormatting sqref="E51 K51 U51">
    <cfRule type="expression" dxfId="627" priority="46" stopIfTrue="1">
      <formula>($E$51="")*($K$51="")*($U$51="")</formula>
    </cfRule>
  </conditionalFormatting>
  <conditionalFormatting sqref="E52 K52 Q52">
    <cfRule type="expression" dxfId="626" priority="45" stopIfTrue="1">
      <formula>($E$52="")*($K$52="")*($Q$52="")</formula>
    </cfRule>
  </conditionalFormatting>
  <conditionalFormatting sqref="E53 K53 Q53">
    <cfRule type="expression" dxfId="625" priority="44" stopIfTrue="1">
      <formula>($E$53="")*($K$53="")*($Q$53="")</formula>
    </cfRule>
  </conditionalFormatting>
  <conditionalFormatting sqref="E54 K54 U54">
    <cfRule type="expression" dxfId="624" priority="43" stopIfTrue="1">
      <formula>($E$54="")*($K$54="")*($U$54="")</formula>
    </cfRule>
  </conditionalFormatting>
  <conditionalFormatting sqref="H63 K63">
    <cfRule type="expression" dxfId="623" priority="42" stopIfTrue="1">
      <formula>($H$63="")*($K$63="")</formula>
    </cfRule>
  </conditionalFormatting>
  <conditionalFormatting sqref="Q63 U63">
    <cfRule type="expression" dxfId="622" priority="41" stopIfTrue="1">
      <formula>($Q$63="")*($U$63="")</formula>
    </cfRule>
  </conditionalFormatting>
  <conditionalFormatting sqref="E64 K64 Q64">
    <cfRule type="expression" dxfId="621" priority="40" stopIfTrue="1">
      <formula>($E$64="")*($K$64="")*($Q$64="")</formula>
    </cfRule>
  </conditionalFormatting>
  <conditionalFormatting sqref="T52:X52">
    <cfRule type="cellIs" dxfId="620" priority="39" stopIfTrue="1" operator="equal">
      <formula>(COUNTIF($Q$52,"○")&lt;1)</formula>
    </cfRule>
  </conditionalFormatting>
  <conditionalFormatting sqref="T53:X53">
    <cfRule type="cellIs" dxfId="619" priority="38" stopIfTrue="1" operator="equal">
      <formula>(COUNTIF($Q$53,"○")&lt;1)</formula>
    </cfRule>
  </conditionalFormatting>
  <conditionalFormatting sqref="T64:X64">
    <cfRule type="cellIs" dxfId="618" priority="37" stopIfTrue="1" operator="equal">
      <formula>(COUNTIF($Q$64,"○")&lt;1)</formula>
    </cfRule>
  </conditionalFormatting>
  <conditionalFormatting sqref="U35:W35">
    <cfRule type="cellIs" dxfId="617" priority="36" stopIfTrue="1" operator="equal">
      <formula>(COUNTIF($Q$35,"○")&lt;1)</formula>
    </cfRule>
  </conditionalFormatting>
  <conditionalFormatting sqref="M34:W34">
    <cfRule type="cellIs" dxfId="616" priority="35" stopIfTrue="1" operator="equal">
      <formula>(COUNTIF($I$34,"○")&lt;1)</formula>
    </cfRule>
  </conditionalFormatting>
  <conditionalFormatting sqref="E8:E9">
    <cfRule type="cellIs" dxfId="615" priority="34" stopIfTrue="1" operator="equal">
      <formula>(COUNTIF($E$8:$E$9,"○")=1)</formula>
    </cfRule>
  </conditionalFormatting>
  <conditionalFormatting sqref="E67 K67">
    <cfRule type="expression" dxfId="614" priority="33" stopIfTrue="1">
      <formula>($E$67="")*($K$67="")</formula>
    </cfRule>
  </conditionalFormatting>
  <conditionalFormatting sqref="E66 U66">
    <cfRule type="expression" dxfId="613" priority="32" stopIfTrue="1">
      <formula>($E$66="")*($U$66="")</formula>
    </cfRule>
  </conditionalFormatting>
  <conditionalFormatting sqref="T66:X66">
    <cfRule type="cellIs" dxfId="612" priority="31" stopIfTrue="1" operator="equal">
      <formula>(COUNTIF($Q$65,"○")&lt;1)</formula>
    </cfRule>
  </conditionalFormatting>
  <conditionalFormatting sqref="T65:X65">
    <cfRule type="cellIs" dxfId="611" priority="30" stopIfTrue="1" operator="equal">
      <formula>(COUNTIF($Q$65,"○")&lt;1)</formula>
    </cfRule>
  </conditionalFormatting>
  <conditionalFormatting sqref="E65 Q65">
    <cfRule type="expression" dxfId="610" priority="29">
      <formula>($E$65="")*($Q$65="")</formula>
    </cfRule>
  </conditionalFormatting>
  <conditionalFormatting sqref="E61 K61">
    <cfRule type="expression" dxfId="609" priority="28">
      <formula>($E$61="")*($K$61="")</formula>
    </cfRule>
  </conditionalFormatting>
  <conditionalFormatting sqref="U68">
    <cfRule type="expression" dxfId="608" priority="27" stopIfTrue="1">
      <formula>($E$68="")*($U$68="")</formula>
    </cfRule>
  </conditionalFormatting>
  <conditionalFormatting sqref="E69">
    <cfRule type="expression" dxfId="607" priority="26" stopIfTrue="1">
      <formula>($E$69="")*($U$69="")</formula>
    </cfRule>
  </conditionalFormatting>
  <conditionalFormatting sqref="E87">
    <cfRule type="cellIs" dxfId="606" priority="25" stopIfTrue="1" operator="equal">
      <formula>""</formula>
    </cfRule>
  </conditionalFormatting>
  <conditionalFormatting sqref="E91">
    <cfRule type="cellIs" dxfId="605" priority="23" stopIfTrue="1" operator="equal">
      <formula>""</formula>
    </cfRule>
  </conditionalFormatting>
  <conditionalFormatting sqref="E84:E86">
    <cfRule type="cellIs" dxfId="604" priority="22" stopIfTrue="1" operator="equal">
      <formula>""</formula>
    </cfRule>
  </conditionalFormatting>
  <conditionalFormatting sqref="H94">
    <cfRule type="expression" dxfId="603" priority="21" stopIfTrue="1">
      <formula>($H$94="")*($H$95="")</formula>
    </cfRule>
  </conditionalFormatting>
  <conditionalFormatting sqref="E88">
    <cfRule type="expression" dxfId="602" priority="20" stopIfTrue="1">
      <formula>($E$88="")*($Q$88="")</formula>
    </cfRule>
  </conditionalFormatting>
  <conditionalFormatting sqref="E92">
    <cfRule type="expression" dxfId="601" priority="19" stopIfTrue="1">
      <formula>($E$92="")*($K$92="")*($Q$92="")</formula>
    </cfRule>
  </conditionalFormatting>
  <conditionalFormatting sqref="K92">
    <cfRule type="expression" dxfId="600" priority="18" stopIfTrue="1">
      <formula>($E$92="")*($K$92="")*($Q$92="")</formula>
    </cfRule>
  </conditionalFormatting>
  <conditionalFormatting sqref="Q92">
    <cfRule type="expression" dxfId="599" priority="17" stopIfTrue="1">
      <formula>($E$92="")*($K$92="")*($Q$92="")</formula>
    </cfRule>
  </conditionalFormatting>
  <conditionalFormatting sqref="Q88">
    <cfRule type="expression" dxfId="598" priority="16" stopIfTrue="1">
      <formula>($E$88="")*($Q$88="")</formula>
    </cfRule>
  </conditionalFormatting>
  <conditionalFormatting sqref="E96:E97">
    <cfRule type="cellIs" dxfId="597" priority="15" stopIfTrue="1" operator="equal">
      <formula>""</formula>
    </cfRule>
  </conditionalFormatting>
  <conditionalFormatting sqref="H95">
    <cfRule type="expression" dxfId="596" priority="14" stopIfTrue="1">
      <formula>($H$94="")*($H$95="")</formula>
    </cfRule>
  </conditionalFormatting>
  <conditionalFormatting sqref="Q94">
    <cfRule type="expression" dxfId="595" priority="13" stopIfTrue="1">
      <formula>($Q$94="")*($Q$95="")</formula>
    </cfRule>
  </conditionalFormatting>
  <conditionalFormatting sqref="Q95">
    <cfRule type="expression" dxfId="594" priority="12" stopIfTrue="1">
      <formula>($Q$94="")*($Q$95="")</formula>
    </cfRule>
  </conditionalFormatting>
  <conditionalFormatting sqref="E68">
    <cfRule type="expression" dxfId="593" priority="11">
      <formula>($E$68="")*($U$68="")</formula>
    </cfRule>
  </conditionalFormatting>
  <conditionalFormatting sqref="U69">
    <cfRule type="expression" dxfId="592" priority="10">
      <formula>($E$69="")*($U$69="")</formula>
    </cfRule>
  </conditionalFormatting>
  <conditionalFormatting sqref="M32">
    <cfRule type="cellIs" dxfId="591" priority="6" stopIfTrue="1" operator="equal">
      <formula>""</formula>
    </cfRule>
  </conditionalFormatting>
  <conditionalFormatting sqref="T32">
    <cfRule type="cellIs" dxfId="590" priority="4" stopIfTrue="1" operator="equal">
      <formula>""</formula>
    </cfRule>
  </conditionalFormatting>
  <conditionalFormatting sqref="I33">
    <cfRule type="expression" dxfId="589" priority="3" stopIfTrue="1">
      <formula>($E$31="")*($K$31="")*($Q$31="")</formula>
    </cfRule>
  </conditionalFormatting>
  <conditionalFormatting sqref="L41:R41">
    <cfRule type="cellIs" dxfId="588" priority="2" stopIfTrue="1" operator="equal">
      <formula>""</formula>
    </cfRule>
  </conditionalFormatting>
  <conditionalFormatting sqref="L89:R90">
    <cfRule type="cellIs" dxfId="587" priority="1" stopIfTrue="1" operator="equal">
      <formula>""</formula>
    </cfRule>
  </conditionalFormatting>
  <dataValidations count="4">
    <dataValidation type="list" allowBlank="1" showInputMessage="1" showErrorMessage="1" sqref="E10">
      <formula1>"✔"</formula1>
    </dataValidation>
    <dataValidation type="list" allowBlank="1" showInputMessage="1" showErrorMessage="1" sqref="Q63:Q65 U54 E44:E54 K45:K54 K18 E18:E19 G29 I29 N29 P29 U29 W29 E31 K31 Q31 E34:E35 I33:I34 K35 Q35 E37:E38 Q38 E40 N40 N44 Q45 U51 Q52:Q53 H63 U63 K63:K64 E8:E9 U66 K61 E57:E62 U68:U69 K67 E64:E88 Q88 Q92 H94:H95 K92 E91:E92 E96:E97 Q94:Q95">
      <formula1>"○"</formula1>
    </dataValidation>
    <dataValidation imeMode="hiragana" allowBlank="1" showInputMessage="1" showErrorMessage="1" sqref="G24:O28 M34:W34 U35:W35 T52:Y53 T4:Y4 T64:Y65"/>
    <dataValidation imeMode="off" allowBlank="1" showInputMessage="1" showErrorMessage="1" sqref="G21:H23 T24:T28 F30 N33:O33 F36 M32 K39:Q39 L41:S43 T32 V33:W33 L89:S90"/>
  </dataValidations>
  <printOptions horizontalCentered="1"/>
  <pageMargins left="0.39370078740157483" right="0.39370078740157483" top="0.59055118110236227" bottom="0.19685039370078741" header="0.31496062992125984" footer="0.31496062992125984"/>
  <pageSetup paperSize="9" scale="53" fitToHeight="0" orientation="portrait" horizontalDpi="300" verticalDpi="300" r:id="rId1"/>
  <headerFooter scaleWithDoc="0">
    <oddFooter>&amp;R（令和４年１月開講訓練科から適用）　</oddFooter>
  </headerFooter>
  <rowBreaks count="1" manualBreakCount="1">
    <brk id="54" max="24" man="1"/>
  </rowBreaks>
  <colBreaks count="1" manualBreakCount="1">
    <brk id="12" max="109" man="1"/>
  </col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S56"/>
  <sheetViews>
    <sheetView view="pageBreakPreview" topLeftCell="A22" zoomScale="80" zoomScaleNormal="85" zoomScaleSheetLayoutView="80" workbookViewId="0">
      <selection activeCell="Z41" sqref="Z41"/>
    </sheetView>
  </sheetViews>
  <sheetFormatPr defaultColWidth="9" defaultRowHeight="13.5"/>
  <cols>
    <col min="1" max="1" width="23.25" customWidth="1"/>
    <col min="2" max="3" width="4.25" customWidth="1"/>
    <col min="4" max="4" width="8.5" customWidth="1"/>
    <col min="5" max="6" width="4.25" customWidth="1"/>
    <col min="7" max="7" width="8.5" customWidth="1"/>
    <col min="8" max="9" width="4.25" customWidth="1"/>
    <col min="10" max="10" width="8.5" customWidth="1"/>
    <col min="11" max="12" width="4.375" customWidth="1"/>
    <col min="13" max="13" width="8.5" customWidth="1"/>
    <col min="14" max="17" width="4.25" customWidth="1"/>
    <col min="18" max="19" width="8.5" customWidth="1"/>
  </cols>
  <sheetData>
    <row r="1" spans="1:19" ht="20.100000000000001" customHeight="1">
      <c r="S1" s="117" t="s">
        <v>193</v>
      </c>
    </row>
    <row r="2" spans="1:19" ht="20.100000000000001" customHeight="1">
      <c r="A2" s="1279" t="s">
        <v>194</v>
      </c>
      <c r="B2" s="1279"/>
      <c r="C2" s="1279"/>
      <c r="D2" s="1279"/>
      <c r="E2" s="1279"/>
      <c r="F2" s="1279"/>
      <c r="G2" s="1279"/>
      <c r="H2" s="1279"/>
      <c r="I2" s="1279"/>
      <c r="J2" s="1279"/>
      <c r="K2" s="1279"/>
      <c r="L2" s="1279"/>
      <c r="M2" s="1279"/>
      <c r="N2" s="1279"/>
      <c r="O2" s="1279"/>
      <c r="P2" s="1279"/>
      <c r="Q2" s="1279"/>
      <c r="R2" s="1279"/>
      <c r="S2" s="1279"/>
    </row>
    <row r="3" spans="1:19" ht="21.75" customHeight="1">
      <c r="A3" s="118" t="s">
        <v>195</v>
      </c>
      <c r="S3" s="119"/>
    </row>
    <row r="4" spans="1:19" ht="25.5" customHeight="1">
      <c r="A4" s="120" t="s">
        <v>196</v>
      </c>
      <c r="B4" s="1280">
        <f>IF(様式1!F44="","",様式1!F44)</f>
        <v>201200314</v>
      </c>
      <c r="C4" s="1281"/>
      <c r="D4" s="1281"/>
      <c r="E4" s="1281"/>
      <c r="F4" s="1281"/>
      <c r="G4" s="1281"/>
      <c r="H4" s="1281"/>
      <c r="I4" s="1281"/>
      <c r="J4" s="1281"/>
      <c r="K4" s="121" t="str">
        <f>IF(B4="初回","✔","")</f>
        <v/>
      </c>
      <c r="L4" s="1282" t="s">
        <v>197</v>
      </c>
      <c r="M4" s="1282"/>
      <c r="N4" s="1282"/>
      <c r="O4" s="1282"/>
      <c r="P4" s="1282"/>
      <c r="Q4" s="1282"/>
      <c r="R4" s="1282"/>
      <c r="S4" s="1283"/>
    </row>
    <row r="5" spans="1:19" ht="23.1" customHeight="1">
      <c r="A5" s="120" t="s">
        <v>198</v>
      </c>
      <c r="B5" s="1284" t="str">
        <f>IF(様式1!L10="","",様式1!L10)</f>
        <v>ｶﾌﾞｼｷｶｲｼｬｷｬﾘｱｻﾌﾟﾗｲ</v>
      </c>
      <c r="C5" s="1282"/>
      <c r="D5" s="1282"/>
      <c r="E5" s="1282"/>
      <c r="F5" s="1282"/>
      <c r="G5" s="1282"/>
      <c r="H5" s="1282"/>
      <c r="I5" s="1282"/>
      <c r="J5" s="1282"/>
      <c r="K5" s="1282"/>
      <c r="L5" s="1282"/>
      <c r="M5" s="1282"/>
      <c r="N5" s="1282"/>
      <c r="O5" s="1282"/>
      <c r="P5" s="1282"/>
      <c r="Q5" s="1282"/>
      <c r="R5" s="1282"/>
      <c r="S5" s="1283"/>
    </row>
    <row r="6" spans="1:19" ht="23.1" customHeight="1">
      <c r="A6" s="120" t="s">
        <v>199</v>
      </c>
      <c r="B6" s="1284" t="str">
        <f>IF(様式1!L11="","",様式1!L11)</f>
        <v>株式会社キャリアサプライ</v>
      </c>
      <c r="C6" s="1282"/>
      <c r="D6" s="1282"/>
      <c r="E6" s="1282"/>
      <c r="F6" s="1282"/>
      <c r="G6" s="1282"/>
      <c r="H6" s="1282"/>
      <c r="I6" s="1282"/>
      <c r="J6" s="1282"/>
      <c r="K6" s="1282"/>
      <c r="L6" s="1282"/>
      <c r="M6" s="1282"/>
      <c r="N6" s="1282"/>
      <c r="O6" s="1282"/>
      <c r="P6" s="1282"/>
      <c r="Q6" s="1282"/>
      <c r="R6" s="1282"/>
      <c r="S6" s="1283"/>
    </row>
    <row r="7" spans="1:19" ht="23.1" customHeight="1">
      <c r="A7" s="120" t="s">
        <v>565</v>
      </c>
      <c r="B7" s="1289">
        <f>IF(様式1!F46="","",様式1!F46)</f>
        <v>4300001001319</v>
      </c>
      <c r="C7" s="1290"/>
      <c r="D7" s="1290"/>
      <c r="E7" s="1290"/>
      <c r="F7" s="1290"/>
      <c r="G7" s="1290"/>
      <c r="H7" s="1290"/>
      <c r="I7" s="1290"/>
      <c r="J7" s="1290"/>
      <c r="K7" s="1290"/>
      <c r="L7" s="1290"/>
      <c r="M7" s="1290"/>
      <c r="N7" s="1290"/>
      <c r="O7" s="1290"/>
      <c r="P7" s="1290"/>
      <c r="Q7" s="1290"/>
      <c r="R7" s="1290"/>
      <c r="S7" s="1291"/>
    </row>
    <row r="8" spans="1:19" ht="23.25" customHeight="1">
      <c r="A8" s="122" t="s">
        <v>200</v>
      </c>
      <c r="B8" s="1285" t="s">
        <v>1277</v>
      </c>
      <c r="C8" s="1286"/>
      <c r="D8" s="123" t="s">
        <v>201</v>
      </c>
      <c r="E8" s="1286" t="s">
        <v>1278</v>
      </c>
      <c r="F8" s="1286"/>
      <c r="G8" s="1286"/>
      <c r="H8" s="1287" t="s">
        <v>201</v>
      </c>
      <c r="I8" s="1287"/>
      <c r="J8" s="769" t="s">
        <v>1279</v>
      </c>
      <c r="K8" s="1288"/>
      <c r="L8" s="1288"/>
      <c r="M8" s="1288"/>
      <c r="N8" s="1288"/>
      <c r="O8" s="1288"/>
      <c r="P8" s="1288"/>
      <c r="Q8" s="1288"/>
      <c r="R8" s="1288"/>
      <c r="S8" s="1127"/>
    </row>
    <row r="9" spans="1:19" ht="23.1" customHeight="1">
      <c r="A9" s="124" t="s">
        <v>202</v>
      </c>
      <c r="B9" s="125" t="s">
        <v>203</v>
      </c>
      <c r="C9" s="1297" t="str">
        <f>IF(様式1!$J$9="","",様式1!$J$9)</f>
        <v>840-0815</v>
      </c>
      <c r="D9" s="1297"/>
      <c r="E9" s="1297" t="str">
        <f>IF(様式1!$L$9="","",様式1!$L$9)</f>
        <v>佐賀県佐賀市天神2丁目2番28号</v>
      </c>
      <c r="F9" s="1297"/>
      <c r="G9" s="1297"/>
      <c r="H9" s="1297"/>
      <c r="I9" s="1297"/>
      <c r="J9" s="1297"/>
      <c r="K9" s="1297"/>
      <c r="L9" s="1297"/>
      <c r="M9" s="1297"/>
      <c r="N9" s="1297"/>
      <c r="O9" s="1297"/>
      <c r="P9" s="1297"/>
      <c r="Q9" s="1297"/>
      <c r="R9" s="1297"/>
      <c r="S9" s="1298"/>
    </row>
    <row r="10" spans="1:19" ht="23.1" customHeight="1">
      <c r="A10" s="126"/>
      <c r="B10" s="1299"/>
      <c r="C10" s="1300"/>
      <c r="D10" s="1300"/>
      <c r="E10" s="1300" t="s">
        <v>204</v>
      </c>
      <c r="F10" s="1300"/>
      <c r="G10" s="1301" t="s">
        <v>1280</v>
      </c>
      <c r="H10" s="1301"/>
      <c r="I10" s="1301"/>
      <c r="J10" s="99" t="s">
        <v>205</v>
      </c>
      <c r="K10" s="1300" t="s">
        <v>206</v>
      </c>
      <c r="L10" s="1300"/>
      <c r="M10" s="1302" t="s">
        <v>1281</v>
      </c>
      <c r="N10" s="1302"/>
      <c r="O10" s="1302"/>
      <c r="P10" s="1302"/>
      <c r="Q10" s="1302"/>
      <c r="R10" s="1302"/>
      <c r="S10" s="1303"/>
    </row>
    <row r="11" spans="1:19" ht="30.75" customHeight="1">
      <c r="A11" s="127" t="s">
        <v>860</v>
      </c>
      <c r="B11" s="1284" t="s">
        <v>207</v>
      </c>
      <c r="C11" s="1282"/>
      <c r="D11" s="1282"/>
      <c r="E11" s="1282" t="str">
        <f>IF(様式1!M13="","",様式1!M13)</f>
        <v>代表取締役　平野　智子</v>
      </c>
      <c r="F11" s="1282"/>
      <c r="G11" s="1282"/>
      <c r="H11" s="1282"/>
      <c r="I11" s="1282"/>
      <c r="J11" s="1282"/>
      <c r="K11" s="1282"/>
      <c r="L11" s="1282"/>
      <c r="M11" s="496"/>
      <c r="N11" s="1292"/>
      <c r="O11" s="1292"/>
      <c r="P11" s="1292"/>
      <c r="Q11" s="1292"/>
      <c r="R11" s="1292"/>
      <c r="S11" s="1293"/>
    </row>
    <row r="12" spans="1:19" ht="23.1" customHeight="1">
      <c r="A12" s="120" t="s">
        <v>208</v>
      </c>
      <c r="B12" s="1294" t="s">
        <v>1282</v>
      </c>
      <c r="C12" s="1295"/>
      <c r="D12" s="532">
        <v>62</v>
      </c>
      <c r="E12" s="1296" t="s">
        <v>209</v>
      </c>
      <c r="F12" s="1296"/>
      <c r="G12" s="532">
        <v>8</v>
      </c>
      <c r="H12" s="1296" t="s">
        <v>210</v>
      </c>
      <c r="I12" s="1296"/>
      <c r="J12" s="532">
        <v>24</v>
      </c>
      <c r="K12" s="1288" t="s">
        <v>211</v>
      </c>
      <c r="L12" s="1288"/>
      <c r="M12" s="1282"/>
      <c r="N12" s="1282"/>
      <c r="O12" s="1282"/>
      <c r="P12" s="1282"/>
      <c r="Q12" s="1282"/>
      <c r="R12" s="1282"/>
      <c r="S12" s="1283"/>
    </row>
    <row r="13" spans="1:19" ht="15" customHeight="1">
      <c r="A13" s="1313" t="s">
        <v>212</v>
      </c>
      <c r="B13" s="28" t="s">
        <v>1021</v>
      </c>
      <c r="C13" s="1306" t="s">
        <v>213</v>
      </c>
      <c r="D13" s="1304"/>
      <c r="E13" s="28"/>
      <c r="F13" s="1306" t="s">
        <v>668</v>
      </c>
      <c r="G13" s="1304"/>
      <c r="H13" s="28"/>
      <c r="I13" s="1306" t="s">
        <v>669</v>
      </c>
      <c r="J13" s="1304"/>
      <c r="K13" s="28"/>
      <c r="L13" s="1306" t="s">
        <v>670</v>
      </c>
      <c r="M13" s="1304"/>
      <c r="N13" s="28"/>
      <c r="O13" s="1306" t="s">
        <v>671</v>
      </c>
      <c r="P13" s="1304"/>
      <c r="Q13" s="1304"/>
      <c r="R13" s="1304"/>
      <c r="S13" s="1305"/>
    </row>
    <row r="14" spans="1:19" ht="15" customHeight="1">
      <c r="A14" s="1314"/>
      <c r="B14" s="28"/>
      <c r="C14" s="1306" t="s">
        <v>672</v>
      </c>
      <c r="D14" s="1304"/>
      <c r="E14" s="28"/>
      <c r="F14" s="1307" t="s">
        <v>673</v>
      </c>
      <c r="G14" s="1308"/>
      <c r="H14" s="28"/>
      <c r="I14" s="1306" t="s">
        <v>674</v>
      </c>
      <c r="J14" s="1304"/>
      <c r="K14" s="28"/>
      <c r="L14" s="1308" t="s">
        <v>675</v>
      </c>
      <c r="M14" s="1308"/>
      <c r="N14" s="1308"/>
      <c r="O14" s="28"/>
      <c r="P14" s="1304" t="s">
        <v>676</v>
      </c>
      <c r="Q14" s="1304"/>
      <c r="R14" s="1304"/>
      <c r="S14" s="1305"/>
    </row>
    <row r="15" spans="1:19" ht="15" customHeight="1">
      <c r="A15" s="1315"/>
      <c r="B15" s="28"/>
      <c r="C15" s="1306" t="s">
        <v>677</v>
      </c>
      <c r="D15" s="1304"/>
      <c r="E15" s="28"/>
      <c r="F15" s="1307" t="s">
        <v>678</v>
      </c>
      <c r="G15" s="1308"/>
      <c r="H15" s="28"/>
      <c r="I15" s="1304" t="s">
        <v>679</v>
      </c>
      <c r="J15" s="1304"/>
      <c r="K15" s="1309"/>
      <c r="L15" s="1309"/>
      <c r="M15" s="1309"/>
      <c r="N15" s="1309"/>
      <c r="O15" s="1309"/>
      <c r="P15" s="1309"/>
      <c r="Q15" s="1309"/>
      <c r="R15" s="1309"/>
      <c r="S15" s="433" t="s">
        <v>680</v>
      </c>
    </row>
    <row r="16" spans="1:19" ht="23.1" customHeight="1">
      <c r="A16" s="120" t="s">
        <v>214</v>
      </c>
      <c r="B16" s="1310"/>
      <c r="C16" s="1311"/>
      <c r="D16" s="1311"/>
      <c r="E16" s="1311"/>
      <c r="F16" s="1311"/>
      <c r="G16" s="1311"/>
      <c r="H16" s="1311"/>
      <c r="I16" s="1311"/>
      <c r="J16" s="1311"/>
      <c r="K16" s="1311"/>
      <c r="L16" s="1311"/>
      <c r="M16" s="1311"/>
      <c r="N16" s="1311"/>
      <c r="O16" s="1311"/>
      <c r="P16" s="1311"/>
      <c r="Q16" s="1311"/>
      <c r="R16" s="1311"/>
      <c r="S16" s="1312"/>
    </row>
    <row r="17" spans="1:19" s="67" customFormat="1" ht="51" customHeight="1">
      <c r="A17" s="1316" t="s">
        <v>215</v>
      </c>
      <c r="B17" s="1316"/>
      <c r="C17" s="1316"/>
      <c r="D17" s="1316"/>
      <c r="E17" s="1317" t="s">
        <v>216</v>
      </c>
      <c r="F17" s="1317"/>
      <c r="G17" s="1318"/>
      <c r="H17" s="1318"/>
      <c r="I17" s="1318"/>
      <c r="J17" s="1318"/>
      <c r="K17" s="1318"/>
      <c r="L17" s="1318"/>
      <c r="M17" s="1318"/>
      <c r="N17" s="1318"/>
      <c r="O17" s="1318"/>
      <c r="P17" s="1318"/>
      <c r="Q17" s="1318"/>
      <c r="R17" s="1318"/>
      <c r="S17" s="1318"/>
    </row>
    <row r="18" spans="1:19" s="67" customFormat="1" ht="12" customHeight="1">
      <c r="A18" s="128"/>
      <c r="D18" s="129"/>
      <c r="E18" s="130" t="s">
        <v>217</v>
      </c>
      <c r="F18" s="130"/>
      <c r="H18" s="131"/>
      <c r="I18" s="131"/>
      <c r="J18" s="131"/>
      <c r="K18" s="131"/>
      <c r="L18" s="131"/>
      <c r="M18" s="131"/>
      <c r="N18" s="131"/>
      <c r="O18" s="131"/>
      <c r="P18" s="131"/>
      <c r="Q18" s="131"/>
      <c r="R18" s="131"/>
      <c r="S18" s="131"/>
    </row>
    <row r="19" spans="1:19" ht="12" customHeight="1">
      <c r="A19" s="132"/>
      <c r="B19" s="133"/>
      <c r="C19" s="133"/>
      <c r="D19" s="133"/>
      <c r="E19" s="133"/>
      <c r="F19" s="133"/>
      <c r="G19" s="133"/>
      <c r="H19" s="133"/>
      <c r="I19" s="133"/>
      <c r="J19" s="133"/>
      <c r="K19" s="133"/>
      <c r="L19" s="133"/>
      <c r="M19" s="133"/>
      <c r="N19" s="133"/>
      <c r="O19" s="133"/>
      <c r="P19" s="133"/>
      <c r="Q19" s="133"/>
      <c r="R19" s="133"/>
      <c r="S19" s="133"/>
    </row>
    <row r="20" spans="1:19">
      <c r="A20" s="118" t="s">
        <v>218</v>
      </c>
      <c r="E20" s="134"/>
      <c r="F20" s="134"/>
    </row>
    <row r="21" spans="1:19" ht="23.1" customHeight="1">
      <c r="A21" s="120" t="s">
        <v>219</v>
      </c>
      <c r="B21" s="1284" t="str">
        <f>IF(様式1!F40="","",様式1!F40)</f>
        <v>株式会社キャリアサプライ　研修室</v>
      </c>
      <c r="C21" s="1282"/>
      <c r="D21" s="1282"/>
      <c r="E21" s="1282"/>
      <c r="F21" s="1282"/>
      <c r="G21" s="1282"/>
      <c r="H21" s="1282"/>
      <c r="I21" s="1282"/>
      <c r="J21" s="1282"/>
      <c r="K21" s="1282"/>
      <c r="L21" s="1282"/>
      <c r="M21" s="1282"/>
      <c r="N21" s="1282"/>
      <c r="O21" s="1282"/>
      <c r="P21" s="1282"/>
      <c r="Q21" s="1282"/>
      <c r="R21" s="1282"/>
      <c r="S21" s="1283"/>
    </row>
    <row r="22" spans="1:19" ht="23.1" customHeight="1">
      <c r="A22" s="135" t="s">
        <v>220</v>
      </c>
      <c r="B22" s="125" t="s">
        <v>203</v>
      </c>
      <c r="C22" s="1297" t="str">
        <f>IF(様式1!F41="","",様式1!F41)</f>
        <v>840-0815</v>
      </c>
      <c r="D22" s="1297"/>
      <c r="E22" s="1297" t="str">
        <f>様式1!H41&amp;"　"&amp;様式1!H42</f>
        <v>佐賀県佐賀市天神2丁目2番28号　</v>
      </c>
      <c r="F22" s="1297"/>
      <c r="G22" s="1297"/>
      <c r="H22" s="1297"/>
      <c r="I22" s="1297"/>
      <c r="J22" s="1297"/>
      <c r="K22" s="1297"/>
      <c r="L22" s="1297"/>
      <c r="M22" s="1297"/>
      <c r="N22" s="1297"/>
      <c r="O22" s="1297"/>
      <c r="P22" s="1297"/>
      <c r="Q22" s="1297"/>
      <c r="R22" s="1297"/>
      <c r="S22" s="1298"/>
    </row>
    <row r="23" spans="1:19" ht="23.1" customHeight="1">
      <c r="A23" s="136" t="s">
        <v>202</v>
      </c>
      <c r="B23" s="137"/>
      <c r="C23" s="99"/>
      <c r="D23" s="99"/>
      <c r="E23" s="1319" t="s">
        <v>204</v>
      </c>
      <c r="F23" s="1319"/>
      <c r="G23" s="1301" t="s">
        <v>1280</v>
      </c>
      <c r="H23" s="1301"/>
      <c r="I23" s="1301"/>
      <c r="J23" s="99" t="s">
        <v>205</v>
      </c>
      <c r="K23" s="1300" t="s">
        <v>206</v>
      </c>
      <c r="L23" s="1300"/>
      <c r="M23" s="1302" t="s">
        <v>1281</v>
      </c>
      <c r="N23" s="1302"/>
      <c r="O23" s="1302"/>
      <c r="P23" s="1302"/>
      <c r="Q23" s="1302"/>
      <c r="R23" s="1302"/>
      <c r="S23" s="1303"/>
    </row>
    <row r="24" spans="1:19" ht="23.1" customHeight="1">
      <c r="A24" s="120" t="s">
        <v>221</v>
      </c>
      <c r="B24" s="1320" t="s">
        <v>1283</v>
      </c>
      <c r="C24" s="1321"/>
      <c r="D24" s="1321"/>
      <c r="E24" s="1321"/>
      <c r="F24" s="1321"/>
      <c r="G24" s="1321"/>
      <c r="H24" s="1321"/>
      <c r="I24" s="1321"/>
      <c r="J24" s="1321"/>
      <c r="K24" s="1321"/>
      <c r="L24" s="1321"/>
      <c r="M24" s="1321"/>
      <c r="N24" s="1321"/>
      <c r="O24" s="1321"/>
      <c r="P24" s="1321"/>
      <c r="Q24" s="1321"/>
      <c r="R24" s="1321"/>
      <c r="S24" s="1322"/>
    </row>
    <row r="25" spans="1:19" ht="20.100000000000001" customHeight="1"/>
    <row r="26" spans="1:19" ht="20.100000000000001" customHeight="1"/>
    <row r="27" spans="1:19" ht="20.100000000000001" customHeight="1">
      <c r="A27" s="1114" t="s">
        <v>222</v>
      </c>
      <c r="B27" s="1323"/>
      <c r="C27" s="1323"/>
      <c r="D27" s="1323"/>
      <c r="E27" s="1323"/>
      <c r="F27" s="1323"/>
      <c r="G27" s="1323"/>
      <c r="H27" s="1323"/>
      <c r="I27" s="1323"/>
      <c r="J27" s="1323"/>
      <c r="K27" s="1323"/>
      <c r="L27" s="1323"/>
      <c r="M27" s="1323"/>
      <c r="N27" s="1323"/>
      <c r="O27" s="1323"/>
      <c r="P27" s="1323"/>
      <c r="Q27" s="1323"/>
      <c r="R27" s="1323"/>
      <c r="S27" s="1323"/>
    </row>
    <row r="28" spans="1:19" ht="20.100000000000001" customHeight="1">
      <c r="A28" s="1324" t="s">
        <v>223</v>
      </c>
      <c r="B28" s="1325"/>
      <c r="C28" s="1326"/>
      <c r="D28" s="1324" t="s">
        <v>224</v>
      </c>
      <c r="E28" s="1325"/>
      <c r="F28" s="1325"/>
      <c r="G28" s="1325"/>
      <c r="H28" s="1325"/>
      <c r="I28" s="1325"/>
      <c r="J28" s="1325"/>
      <c r="K28" s="1325"/>
      <c r="L28" s="1326"/>
      <c r="M28" s="1330" t="s">
        <v>225</v>
      </c>
      <c r="N28" s="1330"/>
      <c r="O28" s="1330"/>
      <c r="P28" s="1331" t="s">
        <v>226</v>
      </c>
      <c r="Q28" s="1332"/>
      <c r="R28" s="1313" t="s">
        <v>227</v>
      </c>
      <c r="S28" s="1313" t="s">
        <v>228</v>
      </c>
    </row>
    <row r="29" spans="1:19" ht="20.100000000000001" customHeight="1">
      <c r="A29" s="1327"/>
      <c r="B29" s="1328"/>
      <c r="C29" s="1329"/>
      <c r="D29" s="1327"/>
      <c r="E29" s="1328"/>
      <c r="F29" s="1328"/>
      <c r="G29" s="1328"/>
      <c r="H29" s="1328"/>
      <c r="I29" s="1328"/>
      <c r="J29" s="1328"/>
      <c r="K29" s="1328"/>
      <c r="L29" s="1329"/>
      <c r="M29" s="138" t="s">
        <v>229</v>
      </c>
      <c r="N29" s="1340" t="s">
        <v>230</v>
      </c>
      <c r="O29" s="1340"/>
      <c r="P29" s="1333"/>
      <c r="Q29" s="1334"/>
      <c r="R29" s="1315"/>
      <c r="S29" s="1315"/>
    </row>
    <row r="30" spans="1:19" ht="38.450000000000003" customHeight="1">
      <c r="A30" s="1341" t="s">
        <v>1284</v>
      </c>
      <c r="B30" s="1342"/>
      <c r="C30" s="1343"/>
      <c r="D30" s="1341" t="s">
        <v>1285</v>
      </c>
      <c r="E30" s="1342"/>
      <c r="F30" s="1342"/>
      <c r="G30" s="1342"/>
      <c r="H30" s="1342"/>
      <c r="I30" s="1342"/>
      <c r="J30" s="1342"/>
      <c r="K30" s="1342"/>
      <c r="L30" s="1343"/>
      <c r="M30" s="849">
        <v>44635</v>
      </c>
      <c r="N30" s="1344">
        <v>44726</v>
      </c>
      <c r="O30" s="1345"/>
      <c r="P30" s="1346">
        <v>185</v>
      </c>
      <c r="Q30" s="1347"/>
      <c r="R30" s="850">
        <v>14</v>
      </c>
      <c r="S30" s="850">
        <v>11</v>
      </c>
    </row>
    <row r="31" spans="1:19" ht="19.5" customHeight="1">
      <c r="A31" s="1317" t="s">
        <v>231</v>
      </c>
      <c r="B31" s="1335"/>
      <c r="C31" s="1335"/>
      <c r="D31" s="1335"/>
      <c r="E31" s="1335"/>
      <c r="F31" s="1335"/>
      <c r="G31" s="1335"/>
      <c r="H31" s="1335"/>
      <c r="I31" s="1335"/>
      <c r="J31" s="1335"/>
      <c r="K31" s="1335"/>
      <c r="L31" s="1335"/>
      <c r="M31" s="1335"/>
      <c r="N31" s="1335"/>
      <c r="O31" s="1335"/>
      <c r="P31" s="1335"/>
      <c r="Q31" s="1335"/>
      <c r="R31" s="1335"/>
      <c r="S31" s="1335"/>
    </row>
    <row r="32" spans="1:19" ht="19.5" customHeight="1">
      <c r="A32" s="1336" t="s">
        <v>232</v>
      </c>
      <c r="B32" s="1337"/>
      <c r="C32" s="1337"/>
      <c r="D32" s="1337"/>
      <c r="E32" s="1337"/>
      <c r="F32" s="1337"/>
      <c r="G32" s="1337"/>
      <c r="H32" s="1337"/>
      <c r="I32" s="1337"/>
      <c r="J32" s="1337"/>
      <c r="K32" s="1337"/>
      <c r="L32" s="1337"/>
      <c r="M32" s="1337"/>
      <c r="N32" s="1337"/>
      <c r="O32" s="1337"/>
      <c r="P32" s="1337"/>
      <c r="Q32" s="1337"/>
      <c r="R32" s="1337"/>
      <c r="S32" s="1337"/>
    </row>
    <row r="33" spans="1:19" ht="16.5" customHeight="1">
      <c r="A33" s="734"/>
      <c r="B33" s="734"/>
      <c r="C33" s="734"/>
      <c r="D33" s="734"/>
      <c r="E33" s="734"/>
      <c r="F33" s="734"/>
      <c r="G33" s="734"/>
      <c r="H33" s="734"/>
      <c r="I33" s="734"/>
      <c r="J33" s="734"/>
      <c r="K33" s="734"/>
      <c r="L33" s="734"/>
      <c r="M33" s="734"/>
      <c r="N33" s="734"/>
      <c r="O33" s="734"/>
      <c r="P33" s="734"/>
      <c r="Q33" s="734"/>
      <c r="R33" s="734"/>
      <c r="S33" s="734"/>
    </row>
    <row r="34" spans="1:19" ht="16.5" customHeight="1">
      <c r="A34" s="139" t="s">
        <v>233</v>
      </c>
      <c r="B34" s="99"/>
      <c r="C34" s="99"/>
      <c r="D34" s="140"/>
      <c r="E34" s="140"/>
      <c r="F34" s="140"/>
      <c r="G34" s="140"/>
      <c r="H34" s="140"/>
      <c r="I34" s="140"/>
      <c r="J34" s="140"/>
      <c r="K34" s="141"/>
      <c r="L34" s="141"/>
      <c r="M34" s="99"/>
      <c r="N34" s="99"/>
      <c r="O34" s="99"/>
      <c r="P34" s="99"/>
      <c r="Q34" s="99"/>
      <c r="R34" s="99"/>
      <c r="S34" s="99"/>
    </row>
    <row r="35" spans="1:19" ht="22.5" customHeight="1">
      <c r="A35" s="142" t="s">
        <v>234</v>
      </c>
      <c r="B35" s="1280" t="s">
        <v>1286</v>
      </c>
      <c r="C35" s="1281"/>
      <c r="D35" s="1281"/>
      <c r="E35" s="1281"/>
      <c r="F35" s="1281"/>
      <c r="G35" s="1281"/>
      <c r="H35" s="1281"/>
      <c r="I35" s="1281"/>
      <c r="J35" s="1281"/>
      <c r="K35" s="1281"/>
      <c r="L35" s="1281"/>
      <c r="M35" s="1281"/>
      <c r="N35" s="1281"/>
      <c r="O35" s="1281"/>
      <c r="P35" s="1281"/>
      <c r="Q35" s="1281"/>
      <c r="R35" s="1281"/>
      <c r="S35" s="1338"/>
    </row>
    <row r="36" spans="1:19" ht="22.5" customHeight="1">
      <c r="A36" s="142" t="s">
        <v>235</v>
      </c>
      <c r="B36" s="1280" t="s">
        <v>1287</v>
      </c>
      <c r="C36" s="1281"/>
      <c r="D36" s="1281"/>
      <c r="E36" s="1281"/>
      <c r="F36" s="1281"/>
      <c r="G36" s="1281"/>
      <c r="H36" s="1281"/>
      <c r="I36" s="1281"/>
      <c r="J36" s="1281"/>
      <c r="K36" s="1281"/>
      <c r="L36" s="1281"/>
      <c r="M36" s="1281"/>
      <c r="N36" s="1281"/>
      <c r="O36" s="1281"/>
      <c r="P36" s="1281"/>
      <c r="Q36" s="1281"/>
      <c r="R36" s="1281"/>
      <c r="S36" s="1338"/>
    </row>
    <row r="37" spans="1:19" ht="15.75" customHeight="1">
      <c r="A37" s="50"/>
      <c r="B37" s="50"/>
      <c r="C37" s="50"/>
      <c r="D37" s="50"/>
      <c r="E37" s="50"/>
      <c r="F37" s="50"/>
      <c r="G37" s="50"/>
      <c r="H37" s="50"/>
      <c r="I37" s="50"/>
      <c r="J37" s="50"/>
      <c r="K37" s="50"/>
      <c r="L37" s="50"/>
      <c r="M37" s="50"/>
      <c r="N37" s="50"/>
      <c r="O37" s="50"/>
      <c r="P37" s="50"/>
      <c r="Q37" s="50"/>
      <c r="R37" s="50"/>
      <c r="S37" s="50"/>
    </row>
    <row r="38" spans="1:19" ht="19.5" customHeight="1">
      <c r="A38" t="s">
        <v>236</v>
      </c>
    </row>
    <row r="39" spans="1:19" ht="19.5" customHeight="1">
      <c r="A39" s="142" t="s">
        <v>237</v>
      </c>
      <c r="B39" s="1310" t="s">
        <v>1288</v>
      </c>
      <c r="C39" s="1311"/>
      <c r="D39" s="1311"/>
      <c r="E39" s="1311"/>
      <c r="F39" s="1311"/>
      <c r="G39" s="1311"/>
      <c r="H39" s="1311"/>
      <c r="I39" s="1311"/>
      <c r="J39" s="1312"/>
      <c r="K39" s="1339" t="s">
        <v>238</v>
      </c>
      <c r="L39" s="1288"/>
      <c r="M39" s="1288"/>
      <c r="N39" s="1288"/>
      <c r="O39" s="1288"/>
      <c r="P39" s="1295"/>
      <c r="Q39" s="1295"/>
      <c r="R39" s="1295"/>
      <c r="S39" s="143" t="s">
        <v>239</v>
      </c>
    </row>
    <row r="40" spans="1:19" ht="20.100000000000001" customHeight="1">
      <c r="A40" s="1358" t="s">
        <v>240</v>
      </c>
      <c r="B40" s="144" t="s">
        <v>241</v>
      </c>
      <c r="C40" s="145"/>
      <c r="D40" s="146"/>
      <c r="E40" s="1355" t="s">
        <v>1272</v>
      </c>
      <c r="F40" s="1356"/>
      <c r="G40" s="1356"/>
      <c r="H40" s="1356"/>
      <c r="I40" s="1356"/>
      <c r="J40" s="1356" t="s">
        <v>1289</v>
      </c>
      <c r="K40" s="1356"/>
      <c r="L40" s="1356"/>
      <c r="M40" s="1361" t="s">
        <v>242</v>
      </c>
      <c r="N40" s="1362"/>
      <c r="O40" s="1363"/>
      <c r="P40" s="1364" t="s">
        <v>1295</v>
      </c>
      <c r="Q40" s="1297"/>
      <c r="R40" s="1297"/>
      <c r="S40" s="1298"/>
    </row>
    <row r="41" spans="1:19" ht="20.100000000000001" customHeight="1">
      <c r="A41" s="1359"/>
      <c r="B41" s="147" t="s">
        <v>243</v>
      </c>
      <c r="C41" s="148"/>
      <c r="D41" s="149"/>
      <c r="E41" s="1365" t="s">
        <v>1290</v>
      </c>
      <c r="F41" s="1366"/>
      <c r="G41" s="1366"/>
      <c r="H41" s="1366"/>
      <c r="I41" s="1366"/>
      <c r="J41" s="1366"/>
      <c r="K41" s="1366"/>
      <c r="L41" s="1367"/>
      <c r="M41" s="1348" t="s">
        <v>244</v>
      </c>
      <c r="N41" s="1349"/>
      <c r="O41" s="1350"/>
      <c r="P41" s="1351" t="s">
        <v>1296</v>
      </c>
      <c r="Q41" s="1352"/>
      <c r="R41" s="1353"/>
      <c r="S41" s="1354"/>
    </row>
    <row r="42" spans="1:19" ht="20.100000000000001" customHeight="1">
      <c r="A42" s="1360"/>
      <c r="B42" s="150" t="s">
        <v>245</v>
      </c>
      <c r="C42" s="151"/>
      <c r="D42" s="152"/>
      <c r="E42" s="770" t="s">
        <v>1021</v>
      </c>
      <c r="F42" s="153" t="s">
        <v>246</v>
      </c>
      <c r="G42" s="83"/>
      <c r="H42" s="83"/>
      <c r="I42" s="83"/>
      <c r="J42" s="99"/>
      <c r="K42" s="99"/>
      <c r="L42" s="99"/>
      <c r="M42" s="1339" t="s">
        <v>247</v>
      </c>
      <c r="N42" s="1288"/>
      <c r="O42" s="1127"/>
      <c r="P42" s="770" t="s">
        <v>1021</v>
      </c>
      <c r="Q42" s="153" t="s">
        <v>248</v>
      </c>
      <c r="S42" s="154"/>
    </row>
    <row r="43" spans="1:19" ht="20.100000000000001" customHeight="1">
      <c r="A43" s="1373" t="s">
        <v>249</v>
      </c>
      <c r="B43" s="144" t="s">
        <v>241</v>
      </c>
      <c r="C43" s="145"/>
      <c r="D43" s="146"/>
      <c r="E43" s="1355" t="s">
        <v>1291</v>
      </c>
      <c r="F43" s="1356"/>
      <c r="G43" s="1356"/>
      <c r="H43" s="1356"/>
      <c r="I43" s="1356"/>
      <c r="J43" s="1356" t="s">
        <v>1292</v>
      </c>
      <c r="K43" s="1356"/>
      <c r="L43" s="1356"/>
      <c r="M43" s="1361" t="s">
        <v>242</v>
      </c>
      <c r="N43" s="1362"/>
      <c r="O43" s="1363"/>
      <c r="P43" s="1364" t="s">
        <v>1281</v>
      </c>
      <c r="Q43" s="1297"/>
      <c r="R43" s="1297"/>
      <c r="S43" s="1298"/>
    </row>
    <row r="44" spans="1:19" ht="20.100000000000001" customHeight="1">
      <c r="A44" s="1374"/>
      <c r="B44" s="147" t="s">
        <v>243</v>
      </c>
      <c r="C44" s="148"/>
      <c r="D44" s="149"/>
      <c r="E44" s="1365" t="s">
        <v>1290</v>
      </c>
      <c r="F44" s="1366"/>
      <c r="G44" s="1366"/>
      <c r="H44" s="1366"/>
      <c r="I44" s="1366"/>
      <c r="J44" s="1366"/>
      <c r="K44" s="1366"/>
      <c r="L44" s="1367"/>
      <c r="M44" s="1348" t="s">
        <v>244</v>
      </c>
      <c r="N44" s="1349"/>
      <c r="O44" s="1350"/>
      <c r="P44" s="1351" t="s">
        <v>1456</v>
      </c>
      <c r="Q44" s="1352"/>
      <c r="R44" s="1353"/>
      <c r="S44" s="1354"/>
    </row>
    <row r="45" spans="1:19" ht="20.100000000000001" customHeight="1">
      <c r="A45" s="1374"/>
      <c r="B45" s="144" t="s">
        <v>241</v>
      </c>
      <c r="C45" s="145"/>
      <c r="D45" s="146"/>
      <c r="E45" s="1355" t="s">
        <v>1294</v>
      </c>
      <c r="F45" s="1356"/>
      <c r="G45" s="1356"/>
      <c r="H45" s="1356"/>
      <c r="I45" s="1356"/>
      <c r="J45" s="1356"/>
      <c r="K45" s="1356"/>
      <c r="L45" s="1357"/>
      <c r="M45" s="1361" t="s">
        <v>206</v>
      </c>
      <c r="N45" s="1362"/>
      <c r="O45" s="1363"/>
      <c r="P45" s="1364" t="s">
        <v>1295</v>
      </c>
      <c r="Q45" s="1297"/>
      <c r="R45" s="1297"/>
      <c r="S45" s="1298"/>
    </row>
    <row r="46" spans="1:19" ht="20.100000000000001" customHeight="1">
      <c r="A46" s="1374"/>
      <c r="B46" s="147" t="s">
        <v>243</v>
      </c>
      <c r="C46" s="148"/>
      <c r="D46" s="149"/>
      <c r="E46" s="1365" t="s">
        <v>1290</v>
      </c>
      <c r="F46" s="1366"/>
      <c r="G46" s="1366"/>
      <c r="H46" s="1366"/>
      <c r="I46" s="1366"/>
      <c r="J46" s="1366"/>
      <c r="K46" s="1366"/>
      <c r="L46" s="1367"/>
      <c r="M46" s="1348" t="s">
        <v>244</v>
      </c>
      <c r="N46" s="1349"/>
      <c r="O46" s="1350"/>
      <c r="P46" s="1351" t="s">
        <v>1297</v>
      </c>
      <c r="Q46" s="1352"/>
      <c r="R46" s="1353"/>
      <c r="S46" s="1354"/>
    </row>
    <row r="47" spans="1:19" ht="20.100000000000001" customHeight="1">
      <c r="A47" s="1374"/>
      <c r="B47" s="144" t="s">
        <v>241</v>
      </c>
      <c r="C47" s="145"/>
      <c r="D47" s="146"/>
      <c r="E47" s="1355" t="s">
        <v>1293</v>
      </c>
      <c r="F47" s="1356"/>
      <c r="G47" s="1356"/>
      <c r="H47" s="1356"/>
      <c r="I47" s="1356"/>
      <c r="J47" s="1356"/>
      <c r="K47" s="1356"/>
      <c r="L47" s="1357"/>
      <c r="M47" s="1361" t="s">
        <v>242</v>
      </c>
      <c r="N47" s="1362"/>
      <c r="O47" s="1363"/>
      <c r="P47" s="1364" t="s">
        <v>1295</v>
      </c>
      <c r="Q47" s="1297"/>
      <c r="R47" s="1297"/>
      <c r="S47" s="1298"/>
    </row>
    <row r="48" spans="1:19" ht="20.100000000000001" customHeight="1">
      <c r="A48" s="1374"/>
      <c r="B48" s="147" t="s">
        <v>243</v>
      </c>
      <c r="C48" s="148"/>
      <c r="D48" s="149"/>
      <c r="E48" s="1365" t="s">
        <v>1290</v>
      </c>
      <c r="F48" s="1366"/>
      <c r="G48" s="1366"/>
      <c r="H48" s="1366"/>
      <c r="I48" s="1366"/>
      <c r="J48" s="1366"/>
      <c r="K48" s="1366"/>
      <c r="L48" s="1367"/>
      <c r="M48" s="1348" t="s">
        <v>244</v>
      </c>
      <c r="N48" s="1349"/>
      <c r="O48" s="1350"/>
      <c r="P48" s="1370"/>
      <c r="Q48" s="1371"/>
      <c r="R48" s="1366"/>
      <c r="S48" s="1367"/>
    </row>
    <row r="49" spans="1:19" ht="20.100000000000001" customHeight="1">
      <c r="A49" s="1358" t="s">
        <v>250</v>
      </c>
      <c r="B49" s="144" t="s">
        <v>241</v>
      </c>
      <c r="C49" s="145"/>
      <c r="D49" s="146"/>
      <c r="E49" s="1355" t="s">
        <v>1293</v>
      </c>
      <c r="F49" s="1356"/>
      <c r="G49" s="1356"/>
      <c r="H49" s="1356"/>
      <c r="I49" s="1356"/>
      <c r="J49" s="1356"/>
      <c r="K49" s="1356"/>
      <c r="L49" s="1357"/>
      <c r="M49" s="1361" t="s">
        <v>242</v>
      </c>
      <c r="N49" s="1362"/>
      <c r="O49" s="1363"/>
      <c r="P49" s="1364" t="s">
        <v>1295</v>
      </c>
      <c r="Q49" s="1297"/>
      <c r="R49" s="1297"/>
      <c r="S49" s="1298"/>
    </row>
    <row r="50" spans="1:19" ht="20.100000000000001" customHeight="1">
      <c r="A50" s="1359"/>
      <c r="B50" s="147" t="s">
        <v>243</v>
      </c>
      <c r="C50" s="148"/>
      <c r="D50" s="149"/>
      <c r="E50" s="1365" t="s">
        <v>1290</v>
      </c>
      <c r="F50" s="1366"/>
      <c r="G50" s="1366"/>
      <c r="H50" s="1366"/>
      <c r="I50" s="1366"/>
      <c r="J50" s="1366"/>
      <c r="K50" s="1366"/>
      <c r="L50" s="1367"/>
      <c r="M50" s="1348" t="s">
        <v>244</v>
      </c>
      <c r="N50" s="1349"/>
      <c r="O50" s="1350"/>
      <c r="P50" s="1370"/>
      <c r="Q50" s="1371"/>
      <c r="R50" s="1366"/>
      <c r="S50" s="1367"/>
    </row>
    <row r="51" spans="1:19" ht="20.100000000000001" customHeight="1">
      <c r="A51" s="1360"/>
      <c r="B51" s="155" t="s">
        <v>245</v>
      </c>
      <c r="C51" s="156"/>
      <c r="D51" s="157"/>
      <c r="E51" s="770" t="s">
        <v>1021</v>
      </c>
      <c r="F51" s="158" t="s">
        <v>251</v>
      </c>
      <c r="G51" s="159"/>
      <c r="H51" s="159"/>
      <c r="I51" s="159"/>
      <c r="J51" s="160"/>
      <c r="K51" s="160"/>
      <c r="L51" s="160"/>
      <c r="M51" s="1339" t="s">
        <v>247</v>
      </c>
      <c r="N51" s="1288"/>
      <c r="O51" s="1127"/>
      <c r="P51" s="770" t="s">
        <v>1021</v>
      </c>
      <c r="Q51" s="153" t="s">
        <v>248</v>
      </c>
      <c r="S51" s="143"/>
    </row>
    <row r="52" spans="1:19" ht="26.25" customHeight="1">
      <c r="A52" s="1372" t="s">
        <v>252</v>
      </c>
      <c r="B52" s="1372"/>
      <c r="C52" s="1372"/>
      <c r="D52" s="1372"/>
      <c r="E52" s="1372"/>
      <c r="F52" s="1372"/>
      <c r="G52" s="1372"/>
      <c r="H52" s="1372"/>
      <c r="I52" s="1372"/>
      <c r="J52" s="1372"/>
      <c r="K52" s="1372"/>
      <c r="L52" s="1372"/>
      <c r="M52" s="1372"/>
      <c r="N52" s="1372"/>
      <c r="O52" s="1372"/>
      <c r="P52" s="1372"/>
      <c r="Q52" s="1372"/>
      <c r="R52" s="1372"/>
      <c r="S52" s="1372"/>
    </row>
    <row r="53" spans="1:19">
      <c r="A53" s="1368" t="s">
        <v>253</v>
      </c>
      <c r="B53" s="1368"/>
      <c r="C53" s="1368"/>
      <c r="D53" s="1368"/>
      <c r="E53" s="1368"/>
      <c r="F53" s="1368"/>
      <c r="G53" s="1368"/>
      <c r="H53" s="1368"/>
      <c r="I53" s="1368"/>
      <c r="J53" s="1368"/>
      <c r="K53" s="1368"/>
      <c r="L53" s="1368"/>
      <c r="M53" s="1368"/>
      <c r="N53" s="1368"/>
      <c r="O53" s="1368"/>
      <c r="P53" s="1368"/>
      <c r="Q53" s="1368"/>
      <c r="R53" s="1368"/>
      <c r="S53" s="1368"/>
    </row>
    <row r="54" spans="1:19" ht="27" customHeight="1">
      <c r="A54" s="1368" t="s">
        <v>254</v>
      </c>
      <c r="B54" s="1368"/>
      <c r="C54" s="1368"/>
      <c r="D54" s="1368"/>
      <c r="E54" s="1368"/>
      <c r="F54" s="1368"/>
      <c r="G54" s="1368"/>
      <c r="H54" s="1368"/>
      <c r="I54" s="1368"/>
      <c r="J54" s="1368"/>
      <c r="K54" s="1368"/>
      <c r="L54" s="1368"/>
      <c r="M54" s="1368"/>
      <c r="N54" s="1369"/>
      <c r="O54" s="1369"/>
      <c r="P54" s="1369"/>
      <c r="Q54" s="1369"/>
      <c r="R54" s="1369"/>
      <c r="S54" s="1369"/>
    </row>
    <row r="55" spans="1:19">
      <c r="A55" s="128" t="s">
        <v>255</v>
      </c>
      <c r="B55" s="161"/>
      <c r="C55" s="161"/>
      <c r="D55" s="161"/>
      <c r="E55" s="161"/>
      <c r="F55" s="161"/>
      <c r="G55" s="161"/>
      <c r="H55" s="161"/>
      <c r="I55" s="161"/>
      <c r="J55" s="161"/>
      <c r="K55" s="161"/>
      <c r="L55" s="161"/>
      <c r="M55" s="161"/>
      <c r="N55" s="161"/>
      <c r="O55" s="161"/>
      <c r="P55" s="161"/>
      <c r="Q55" s="161"/>
      <c r="R55" s="161"/>
      <c r="S55" s="161"/>
    </row>
    <row r="56" spans="1:19" ht="25.5" customHeight="1">
      <c r="A56" s="1368" t="s">
        <v>256</v>
      </c>
      <c r="B56" s="1368"/>
      <c r="C56" s="1368"/>
      <c r="D56" s="1368"/>
      <c r="E56" s="1368"/>
      <c r="F56" s="1368"/>
      <c r="G56" s="1368"/>
      <c r="H56" s="1368"/>
      <c r="I56" s="1368"/>
      <c r="J56" s="1368"/>
      <c r="K56" s="1368"/>
      <c r="L56" s="1368"/>
      <c r="M56" s="1368"/>
      <c r="N56" s="1368"/>
      <c r="O56" s="1368"/>
      <c r="P56" s="1368"/>
      <c r="Q56" s="1368"/>
      <c r="R56" s="1368"/>
      <c r="S56" s="1368"/>
    </row>
  </sheetData>
  <mergeCells count="114">
    <mergeCell ref="A54:S54"/>
    <mergeCell ref="A56:S56"/>
    <mergeCell ref="E50:L50"/>
    <mergeCell ref="M50:O50"/>
    <mergeCell ref="P50:S50"/>
    <mergeCell ref="M51:O51"/>
    <mergeCell ref="A52:S52"/>
    <mergeCell ref="A53:S53"/>
    <mergeCell ref="M47:O47"/>
    <mergeCell ref="P47:S47"/>
    <mergeCell ref="E48:L48"/>
    <mergeCell ref="M48:O48"/>
    <mergeCell ref="P48:S48"/>
    <mergeCell ref="A49:A51"/>
    <mergeCell ref="E49:I49"/>
    <mergeCell ref="J49:L49"/>
    <mergeCell ref="M49:O49"/>
    <mergeCell ref="P49:S49"/>
    <mergeCell ref="A43:A48"/>
    <mergeCell ref="E43:I43"/>
    <mergeCell ref="J43:L43"/>
    <mergeCell ref="M43:O43"/>
    <mergeCell ref="P43:S43"/>
    <mergeCell ref="E44:L44"/>
    <mergeCell ref="M44:O44"/>
    <mergeCell ref="P44:S44"/>
    <mergeCell ref="E47:I47"/>
    <mergeCell ref="J47:L47"/>
    <mergeCell ref="A40:A42"/>
    <mergeCell ref="E40:I40"/>
    <mergeCell ref="J40:L40"/>
    <mergeCell ref="M40:O40"/>
    <mergeCell ref="P40:S40"/>
    <mergeCell ref="E41:L41"/>
    <mergeCell ref="M41:O41"/>
    <mergeCell ref="P41:S41"/>
    <mergeCell ref="M42:O42"/>
    <mergeCell ref="E45:I45"/>
    <mergeCell ref="J45:L45"/>
    <mergeCell ref="M45:O45"/>
    <mergeCell ref="P45:S45"/>
    <mergeCell ref="E46:L46"/>
    <mergeCell ref="M46:O46"/>
    <mergeCell ref="P46:S46"/>
    <mergeCell ref="B35:S35"/>
    <mergeCell ref="B36:S36"/>
    <mergeCell ref="B39:J39"/>
    <mergeCell ref="K39:O39"/>
    <mergeCell ref="P39:R39"/>
    <mergeCell ref="S28:S29"/>
    <mergeCell ref="N29:O29"/>
    <mergeCell ref="A30:C30"/>
    <mergeCell ref="D30:L30"/>
    <mergeCell ref="N30:O30"/>
    <mergeCell ref="P30:Q30"/>
    <mergeCell ref="B24:S24"/>
    <mergeCell ref="A27:S27"/>
    <mergeCell ref="A28:C29"/>
    <mergeCell ref="D28:L29"/>
    <mergeCell ref="M28:O28"/>
    <mergeCell ref="P28:Q29"/>
    <mergeCell ref="R28:R29"/>
    <mergeCell ref="A31:S31"/>
    <mergeCell ref="A32:S32"/>
    <mergeCell ref="A17:D17"/>
    <mergeCell ref="E17:S17"/>
    <mergeCell ref="B21:S21"/>
    <mergeCell ref="C22:D22"/>
    <mergeCell ref="E22:S22"/>
    <mergeCell ref="E23:F23"/>
    <mergeCell ref="G23:I23"/>
    <mergeCell ref="K23:L23"/>
    <mergeCell ref="M23:S23"/>
    <mergeCell ref="P14:S14"/>
    <mergeCell ref="C15:D15"/>
    <mergeCell ref="F15:G15"/>
    <mergeCell ref="I15:J15"/>
    <mergeCell ref="K15:R15"/>
    <mergeCell ref="B16:S16"/>
    <mergeCell ref="A13:A15"/>
    <mergeCell ref="C13:D13"/>
    <mergeCell ref="F13:G13"/>
    <mergeCell ref="I13:J13"/>
    <mergeCell ref="L13:M13"/>
    <mergeCell ref="O13:S13"/>
    <mergeCell ref="C14:D14"/>
    <mergeCell ref="F14:G14"/>
    <mergeCell ref="I14:J14"/>
    <mergeCell ref="L14:N14"/>
    <mergeCell ref="B11:D11"/>
    <mergeCell ref="E11:L11"/>
    <mergeCell ref="N11:S11"/>
    <mergeCell ref="B12:C12"/>
    <mergeCell ref="E12:F12"/>
    <mergeCell ref="H12:I12"/>
    <mergeCell ref="K12:L12"/>
    <mergeCell ref="M12:S12"/>
    <mergeCell ref="C9:D9"/>
    <mergeCell ref="E9:S9"/>
    <mergeCell ref="B10:D10"/>
    <mergeCell ref="E10:F10"/>
    <mergeCell ref="G10:I10"/>
    <mergeCell ref="K10:L10"/>
    <mergeCell ref="M10:S10"/>
    <mergeCell ref="A2:S2"/>
    <mergeCell ref="B4:J4"/>
    <mergeCell ref="L4:S4"/>
    <mergeCell ref="B5:S5"/>
    <mergeCell ref="B6:S6"/>
    <mergeCell ref="B8:C8"/>
    <mergeCell ref="E8:G8"/>
    <mergeCell ref="H8:I8"/>
    <mergeCell ref="K8:S8"/>
    <mergeCell ref="B7:S7"/>
  </mergeCells>
  <phoneticPr fontId="9"/>
  <conditionalFormatting sqref="P51 P50:S50 P39:R39 P42 G10:I10 M10:S10 G23:I23 M23:S23 B12:C12 B24:S24 E40:E51">
    <cfRule type="cellIs" dxfId="586" priority="38" stopIfTrue="1" operator="equal">
      <formula>""</formula>
    </cfRule>
  </conditionalFormatting>
  <conditionalFormatting sqref="B16:S16">
    <cfRule type="cellIs" dxfId="585" priority="35" stopIfTrue="1" operator="equal">
      <formula>""</formula>
    </cfRule>
    <cfRule type="cellIs" dxfId="584" priority="36" stopIfTrue="1" operator="equal">
      <formula>""</formula>
    </cfRule>
  </conditionalFormatting>
  <conditionalFormatting sqref="B13:B15 E13:E15 H13:H15 K13:K14 N13 O14">
    <cfRule type="expression" dxfId="583" priority="34" stopIfTrue="1">
      <formula>($B$13="")*($B$14="")*($B$15="")*($E$13="")*($E$14="")*($E$15="")*($H$13="")*($H$14="")*($H$15="")*($K$13="")*($K$14="")*($N$13="")*($O$14="")</formula>
    </cfRule>
  </conditionalFormatting>
  <conditionalFormatting sqref="K15:R15">
    <cfRule type="cellIs" dxfId="582" priority="33" stopIfTrue="1" operator="equal">
      <formula>(COUNTIF($H$15,"✔")&lt;1)</formula>
    </cfRule>
  </conditionalFormatting>
  <conditionalFormatting sqref="E40">
    <cfRule type="cellIs" dxfId="581" priority="32" stopIfTrue="1" operator="equal">
      <formula>""</formula>
    </cfRule>
  </conditionalFormatting>
  <conditionalFormatting sqref="J40">
    <cfRule type="cellIs" dxfId="580" priority="31" stopIfTrue="1" operator="equal">
      <formula>""</formula>
    </cfRule>
  </conditionalFormatting>
  <conditionalFormatting sqref="E40">
    <cfRule type="cellIs" dxfId="579" priority="30" stopIfTrue="1" operator="equal">
      <formula>""</formula>
    </cfRule>
  </conditionalFormatting>
  <conditionalFormatting sqref="J40">
    <cfRule type="cellIs" dxfId="578" priority="29" stopIfTrue="1" operator="equal">
      <formula>""</formula>
    </cfRule>
  </conditionalFormatting>
  <conditionalFormatting sqref="J43">
    <cfRule type="cellIs" dxfId="577" priority="28" stopIfTrue="1" operator="equal">
      <formula>""</formula>
    </cfRule>
  </conditionalFormatting>
  <conditionalFormatting sqref="J47:L47">
    <cfRule type="cellIs" dxfId="576" priority="27" stopIfTrue="1" operator="equal">
      <formula>""</formula>
    </cfRule>
  </conditionalFormatting>
  <conditionalFormatting sqref="J49:L49">
    <cfRule type="cellIs" dxfId="575" priority="26" stopIfTrue="1" operator="equal">
      <formula>""</formula>
    </cfRule>
  </conditionalFormatting>
  <conditionalFormatting sqref="B8:C8 E8:G8 J8">
    <cfRule type="cellIs" dxfId="574" priority="23" stopIfTrue="1" operator="equal">
      <formula>""</formula>
    </cfRule>
  </conditionalFormatting>
  <conditionalFormatting sqref="D12">
    <cfRule type="cellIs" dxfId="573" priority="22" stopIfTrue="1" operator="equal">
      <formula>""</formula>
    </cfRule>
  </conditionalFormatting>
  <conditionalFormatting sqref="G12">
    <cfRule type="cellIs" dxfId="572" priority="21" stopIfTrue="1" operator="equal">
      <formula>""</formula>
    </cfRule>
  </conditionalFormatting>
  <conditionalFormatting sqref="J12">
    <cfRule type="cellIs" dxfId="571" priority="20" stopIfTrue="1" operator="equal">
      <formula>""</formula>
    </cfRule>
  </conditionalFormatting>
  <conditionalFormatting sqref="D30">
    <cfRule type="cellIs" dxfId="570" priority="18" stopIfTrue="1" operator="equal">
      <formula>""</formula>
    </cfRule>
  </conditionalFormatting>
  <conditionalFormatting sqref="A30 M30:S30">
    <cfRule type="cellIs" dxfId="569" priority="19" stopIfTrue="1" operator="equal">
      <formula>""</formula>
    </cfRule>
  </conditionalFormatting>
  <conditionalFormatting sqref="B35:S35">
    <cfRule type="cellIs" dxfId="568" priority="17" stopIfTrue="1" operator="equal">
      <formula>""</formula>
    </cfRule>
  </conditionalFormatting>
  <conditionalFormatting sqref="B36:S36">
    <cfRule type="cellIs" dxfId="567" priority="16" stopIfTrue="1" operator="equal">
      <formula>""</formula>
    </cfRule>
  </conditionalFormatting>
  <conditionalFormatting sqref="B39:J39">
    <cfRule type="cellIs" dxfId="566" priority="15" stopIfTrue="1" operator="equal">
      <formula>""</formula>
    </cfRule>
  </conditionalFormatting>
  <conditionalFormatting sqref="P40:S40">
    <cfRule type="cellIs" dxfId="565" priority="14" stopIfTrue="1" operator="equal">
      <formula>""</formula>
    </cfRule>
  </conditionalFormatting>
  <conditionalFormatting sqref="P41:S41">
    <cfRule type="cellIs" dxfId="564" priority="13" stopIfTrue="1" operator="equal">
      <formula>""</formula>
    </cfRule>
  </conditionalFormatting>
  <conditionalFormatting sqref="P47:S47">
    <cfRule type="cellIs" dxfId="563" priority="9" stopIfTrue="1" operator="equal">
      <formula>""</formula>
    </cfRule>
  </conditionalFormatting>
  <conditionalFormatting sqref="J45:L45">
    <cfRule type="cellIs" dxfId="562" priority="8" stopIfTrue="1" operator="equal">
      <formula>""</formula>
    </cfRule>
  </conditionalFormatting>
  <conditionalFormatting sqref="P46:S46">
    <cfRule type="cellIs" dxfId="561" priority="7" stopIfTrue="1" operator="equal">
      <formula>""</formula>
    </cfRule>
  </conditionalFormatting>
  <conditionalFormatting sqref="P45:S45">
    <cfRule type="cellIs" dxfId="560" priority="6" stopIfTrue="1" operator="equal">
      <formula>""</formula>
    </cfRule>
  </conditionalFormatting>
  <conditionalFormatting sqref="P48:S48">
    <cfRule type="cellIs" dxfId="559" priority="4" stopIfTrue="1" operator="equal">
      <formula>""</formula>
    </cfRule>
  </conditionalFormatting>
  <conditionalFormatting sqref="P49:S49">
    <cfRule type="cellIs" dxfId="558" priority="3" stopIfTrue="1" operator="equal">
      <formula>""</formula>
    </cfRule>
  </conditionalFormatting>
  <conditionalFormatting sqref="P44:S44">
    <cfRule type="cellIs" dxfId="557" priority="2" stopIfTrue="1" operator="equal">
      <formula>""</formula>
    </cfRule>
  </conditionalFormatting>
  <conditionalFormatting sqref="P43:S43">
    <cfRule type="cellIs" dxfId="556" priority="1" stopIfTrue="1" operator="equal">
      <formula>""</formula>
    </cfRule>
  </conditionalFormatting>
  <dataValidations count="7">
    <dataValidation imeMode="off" allowBlank="1" showInputMessage="1" showErrorMessage="1" sqref="P40:S41 E41:L41 M30:S30 P39:R39 E48:L48 E50:L50 J12 M23:S23 G12 D12 M10:S10 N11:S11 E46:L46 E44:L44 P43:S50"/>
    <dataValidation imeMode="hiragana" allowBlank="1" showInputMessage="1" showErrorMessage="1" sqref="A30:C30 B35:S36 J40 J43 J47 J49 E40 E43 E45 E49 K15:R15 G23:I23 B16:S16 G10:I10 B39:J39 J45 E47"/>
    <dataValidation type="list" allowBlank="1" showInputMessage="1" showErrorMessage="1" sqref="E51 P51 E42 P42 B13:B15 O14 N13 K13:K14 H13:H15 E13:E15">
      <formula1>"✔"</formula1>
    </dataValidation>
    <dataValidation type="list" allowBlank="1" showInputMessage="1" showErrorMessage="1" sqref="B12:C12">
      <formula1>"令和,平成,昭和,大正,明治"</formula1>
    </dataValidation>
    <dataValidation type="textLength" imeMode="off" operator="equal" allowBlank="1" showInputMessage="1" showErrorMessage="1" sqref="J8">
      <formula1>1</formula1>
    </dataValidation>
    <dataValidation type="textLength" imeMode="off" operator="equal" allowBlank="1" showInputMessage="1" showErrorMessage="1" sqref="E8:G8">
      <formula1>6</formula1>
    </dataValidation>
    <dataValidation type="textLength" imeMode="off" operator="equal" allowBlank="1" showInputMessage="1" showErrorMessage="1" sqref="B8:C8">
      <formula1>4</formula1>
    </dataValidation>
  </dataValidations>
  <hyperlinks>
    <hyperlink ref="P41" r:id="rId1"/>
    <hyperlink ref="P46" r:id="rId2"/>
    <hyperlink ref="P44" r:id="rId3"/>
  </hyperlinks>
  <printOptions horizontalCentered="1"/>
  <pageMargins left="0.39370078740157483" right="0.39370078740157483" top="0.39370078740157483" bottom="0.39370078740157483" header="0.19685039370078741" footer="0.19685039370078741"/>
  <pageSetup paperSize="9" scale="71" orientation="portrait" horizontalDpi="300" verticalDpi="300" r:id="rId4"/>
  <headerFooter scaleWithDoc="0">
    <oddFooter>&amp;R&amp;10（令和元年10月開講訓練科から適用）</oddFooter>
  </headerFooter>
  <drawing r:id="rId5"/>
  <legacyDrawing r:id="rId6"/>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FF00"/>
  </sheetPr>
  <dimension ref="A1:AU62"/>
  <sheetViews>
    <sheetView view="pageBreakPreview" topLeftCell="B10" zoomScaleNormal="100" zoomScaleSheetLayoutView="100" workbookViewId="0">
      <selection activeCell="AF15" sqref="AF15:AG15"/>
    </sheetView>
  </sheetViews>
  <sheetFormatPr defaultColWidth="2.875" defaultRowHeight="18" customHeight="1"/>
  <cols>
    <col min="1" max="1" width="3.625" style="509" customWidth="1"/>
    <col min="2" max="37" width="3.625" style="875" customWidth="1"/>
    <col min="38" max="38" width="18.375" style="513" bestFit="1" customWidth="1"/>
    <col min="39" max="39" width="30.625" style="509" customWidth="1"/>
    <col min="40" max="40" width="30.125" style="509" customWidth="1"/>
    <col min="41" max="41" width="22.25" style="509" hidden="1" customWidth="1"/>
    <col min="42" max="16384" width="2.875" style="509"/>
  </cols>
  <sheetData>
    <row r="1" spans="1:47" ht="18" customHeight="1">
      <c r="A1" s="508"/>
      <c r="B1" s="874"/>
      <c r="C1" s="874"/>
      <c r="P1" s="874"/>
      <c r="Q1" s="874"/>
      <c r="R1" s="874"/>
      <c r="AB1" s="876"/>
      <c r="AI1" s="877"/>
      <c r="AJ1" s="877"/>
      <c r="AK1" s="878" t="s">
        <v>861</v>
      </c>
      <c r="AL1" s="510"/>
      <c r="AO1" s="511" t="s">
        <v>616</v>
      </c>
    </row>
    <row r="2" spans="1:47" ht="20.100000000000001" customHeight="1">
      <c r="A2" s="1375" t="s">
        <v>8</v>
      </c>
      <c r="B2" s="1375"/>
      <c r="C2" s="1375"/>
      <c r="D2" s="1375"/>
      <c r="E2" s="1375"/>
      <c r="F2" s="1375"/>
      <c r="G2" s="1375"/>
      <c r="H2" s="1375"/>
      <c r="I2" s="1375"/>
      <c r="J2" s="1375"/>
      <c r="K2" s="1375"/>
      <c r="L2" s="1375"/>
      <c r="M2" s="1375"/>
      <c r="N2" s="1375"/>
      <c r="O2" s="1375"/>
      <c r="P2" s="1375"/>
      <c r="Q2" s="1375"/>
      <c r="R2" s="1375"/>
      <c r="S2" s="1375"/>
      <c r="T2" s="1375"/>
      <c r="U2" s="1375"/>
      <c r="V2" s="1375"/>
      <c r="W2" s="1375"/>
      <c r="X2" s="1375"/>
      <c r="Y2" s="1375"/>
      <c r="Z2" s="1375"/>
      <c r="AA2" s="1375"/>
      <c r="AB2" s="1375"/>
      <c r="AC2" s="1375"/>
      <c r="AD2" s="1375"/>
      <c r="AE2" s="1375"/>
      <c r="AF2" s="1375"/>
      <c r="AG2" s="1375"/>
      <c r="AH2" s="1375"/>
      <c r="AI2" s="1375"/>
      <c r="AJ2" s="1375"/>
      <c r="AK2" s="1375"/>
      <c r="AL2" s="512"/>
      <c r="AO2" s="511" t="s">
        <v>617</v>
      </c>
    </row>
    <row r="3" spans="1:47" ht="18" customHeight="1">
      <c r="A3" s="1376" t="s">
        <v>257</v>
      </c>
      <c r="B3" s="1376"/>
      <c r="C3" s="1376"/>
      <c r="D3" s="1376"/>
      <c r="E3" s="1376"/>
      <c r="F3" s="1377" t="str">
        <f>IF(様式1!L11="","",様式1!L11)</f>
        <v>株式会社キャリアサプライ</v>
      </c>
      <c r="G3" s="1377"/>
      <c r="H3" s="1377"/>
      <c r="I3" s="1377"/>
      <c r="J3" s="1377"/>
      <c r="K3" s="1377"/>
      <c r="L3" s="1377"/>
      <c r="M3" s="1377"/>
      <c r="N3" s="1377"/>
      <c r="O3" s="1377"/>
      <c r="P3" s="1377"/>
      <c r="Q3" s="1377"/>
      <c r="R3" s="1377"/>
      <c r="S3" s="874"/>
      <c r="T3" s="874"/>
      <c r="U3" s="874"/>
      <c r="V3" s="874"/>
      <c r="W3" s="874"/>
      <c r="X3" s="874"/>
      <c r="AK3" s="879" t="s">
        <v>1200</v>
      </c>
      <c r="AO3" s="511" t="s">
        <v>618</v>
      </c>
    </row>
    <row r="4" spans="1:47" ht="15" customHeight="1" thickBot="1">
      <c r="A4" s="514"/>
      <c r="B4" s="880"/>
      <c r="C4" s="880"/>
      <c r="D4" s="880"/>
      <c r="E4" s="880"/>
      <c r="AO4" s="511" t="s">
        <v>619</v>
      </c>
    </row>
    <row r="5" spans="1:47" ht="15" customHeight="1">
      <c r="A5" s="1424" t="s">
        <v>515</v>
      </c>
      <c r="B5" s="1425"/>
      <c r="C5" s="1425"/>
      <c r="D5" s="1425"/>
      <c r="E5" s="1426"/>
      <c r="F5" s="881" t="str">
        <f>IF(様式1!E20="○","✔","")</f>
        <v/>
      </c>
      <c r="G5" s="1378" t="s">
        <v>862</v>
      </c>
      <c r="H5" s="1379"/>
      <c r="I5" s="1379"/>
      <c r="J5" s="1379"/>
      <c r="K5" s="882" t="s">
        <v>863</v>
      </c>
      <c r="L5" s="1380"/>
      <c r="M5" s="1380"/>
      <c r="N5" s="1380"/>
      <c r="O5" s="1380"/>
      <c r="P5" s="1380"/>
      <c r="Q5" s="1380"/>
      <c r="R5" s="1380"/>
      <c r="S5" s="1380"/>
      <c r="T5" s="1380"/>
      <c r="U5" s="883" t="s">
        <v>864</v>
      </c>
      <c r="V5" s="884"/>
      <c r="W5" s="885"/>
      <c r="X5" s="885"/>
      <c r="Y5" s="1381" t="s">
        <v>681</v>
      </c>
      <c r="Z5" s="1382"/>
      <c r="AA5" s="1382"/>
      <c r="AB5" s="1382"/>
      <c r="AC5" s="1382"/>
      <c r="AD5" s="1382"/>
      <c r="AE5" s="1382"/>
      <c r="AF5" s="1382"/>
      <c r="AG5" s="1382"/>
      <c r="AH5" s="1382"/>
      <c r="AI5" s="1382"/>
      <c r="AJ5" s="1382"/>
      <c r="AK5" s="1383"/>
      <c r="AL5" s="515"/>
      <c r="AM5" s="516"/>
      <c r="AO5" s="511" t="s">
        <v>1008</v>
      </c>
    </row>
    <row r="6" spans="1:47" ht="15" customHeight="1" thickBot="1">
      <c r="A6" s="1427"/>
      <c r="B6" s="1428"/>
      <c r="C6" s="1428"/>
      <c r="D6" s="1428"/>
      <c r="E6" s="1429"/>
      <c r="F6" s="886" t="str">
        <f>IF(様式1!E21="○","✔","")</f>
        <v>✔</v>
      </c>
      <c r="G6" s="1387" t="s">
        <v>865</v>
      </c>
      <c r="H6" s="1388"/>
      <c r="I6" s="1388"/>
      <c r="J6" s="1388"/>
      <c r="K6" s="887" t="s">
        <v>863</v>
      </c>
      <c r="L6" s="1389" t="s">
        <v>1298</v>
      </c>
      <c r="M6" s="1389"/>
      <c r="N6" s="1389"/>
      <c r="O6" s="1389"/>
      <c r="P6" s="1389"/>
      <c r="Q6" s="1389"/>
      <c r="R6" s="1389"/>
      <c r="S6" s="1389"/>
      <c r="T6" s="1389"/>
      <c r="U6" s="888" t="s">
        <v>864</v>
      </c>
      <c r="V6" s="888"/>
      <c r="W6" s="888"/>
      <c r="X6" s="888"/>
      <c r="Y6" s="1384"/>
      <c r="Z6" s="1385"/>
      <c r="AA6" s="1385"/>
      <c r="AB6" s="1385"/>
      <c r="AC6" s="1385"/>
      <c r="AD6" s="1385"/>
      <c r="AE6" s="1385"/>
      <c r="AF6" s="1385"/>
      <c r="AG6" s="1385"/>
      <c r="AH6" s="1385"/>
      <c r="AI6" s="1385"/>
      <c r="AJ6" s="1385"/>
      <c r="AK6" s="1386"/>
      <c r="AL6" s="515"/>
      <c r="AM6" s="516"/>
      <c r="AO6" s="511" t="s">
        <v>620</v>
      </c>
    </row>
    <row r="7" spans="1:47" ht="24" customHeight="1" thickBot="1">
      <c r="A7" s="1427"/>
      <c r="B7" s="1428"/>
      <c r="C7" s="1428"/>
      <c r="D7" s="1428"/>
      <c r="E7" s="1429"/>
      <c r="F7" s="889"/>
      <c r="G7" s="1390" t="s">
        <v>725</v>
      </c>
      <c r="H7" s="1391"/>
      <c r="I7" s="1391"/>
      <c r="J7" s="1391"/>
      <c r="K7" s="1391"/>
      <c r="L7" s="1392"/>
      <c r="M7" s="890" t="s">
        <v>1021</v>
      </c>
      <c r="N7" s="1393" t="s">
        <v>569</v>
      </c>
      <c r="O7" s="1394"/>
      <c r="P7" s="1394"/>
      <c r="Q7" s="1394"/>
      <c r="R7" s="1395"/>
      <c r="S7" s="890" t="s">
        <v>1021</v>
      </c>
      <c r="T7" s="1396" t="s">
        <v>516</v>
      </c>
      <c r="U7" s="1397"/>
      <c r="V7" s="1397"/>
      <c r="W7" s="1397"/>
      <c r="X7" s="1398"/>
      <c r="Y7" s="1399" t="s">
        <v>1299</v>
      </c>
      <c r="Z7" s="1400"/>
      <c r="AA7" s="1400"/>
      <c r="AB7" s="1400"/>
      <c r="AC7" s="1400"/>
      <c r="AD7" s="1400"/>
      <c r="AE7" s="1400"/>
      <c r="AF7" s="1400"/>
      <c r="AG7" s="1400"/>
      <c r="AH7" s="1400"/>
      <c r="AI7" s="1400"/>
      <c r="AJ7" s="1400"/>
      <c r="AK7" s="1401"/>
      <c r="AL7" s="1411" t="str">
        <f>LEN(Y7)&amp;" 文字(最大100文字)"</f>
        <v>5 文字(最大100文字)</v>
      </c>
      <c r="AM7" s="516"/>
      <c r="AO7" s="511" t="s">
        <v>621</v>
      </c>
    </row>
    <row r="8" spans="1:47" ht="41.25" customHeight="1" thickBot="1">
      <c r="A8" s="1430"/>
      <c r="B8" s="1431"/>
      <c r="C8" s="1431"/>
      <c r="D8" s="1431"/>
      <c r="E8" s="1432"/>
      <c r="F8" s="891"/>
      <c r="G8" s="1433" t="s">
        <v>1236</v>
      </c>
      <c r="H8" s="1434"/>
      <c r="I8" s="1434"/>
      <c r="J8" s="1434"/>
      <c r="K8" s="1434"/>
      <c r="L8" s="1435"/>
      <c r="M8" s="892"/>
      <c r="N8" s="1396"/>
      <c r="O8" s="1397"/>
      <c r="P8" s="1397"/>
      <c r="Q8" s="1397"/>
      <c r="R8" s="1436"/>
      <c r="S8" s="892"/>
      <c r="T8" s="1396"/>
      <c r="U8" s="1397"/>
      <c r="V8" s="1397"/>
      <c r="W8" s="1397"/>
      <c r="X8" s="1398"/>
      <c r="Y8" s="1402"/>
      <c r="Z8" s="1403"/>
      <c r="AA8" s="1403"/>
      <c r="AB8" s="1403"/>
      <c r="AC8" s="1403"/>
      <c r="AD8" s="1403"/>
      <c r="AE8" s="1403"/>
      <c r="AF8" s="1403"/>
      <c r="AG8" s="1403"/>
      <c r="AH8" s="1403"/>
      <c r="AI8" s="1403"/>
      <c r="AJ8" s="1403"/>
      <c r="AK8" s="1404"/>
      <c r="AL8" s="1411"/>
      <c r="AM8" s="516"/>
      <c r="AO8" s="511"/>
    </row>
    <row r="9" spans="1:47" ht="18" customHeight="1">
      <c r="A9" s="1412" t="s">
        <v>258</v>
      </c>
      <c r="B9" s="1413"/>
      <c r="C9" s="1413"/>
      <c r="D9" s="1413"/>
      <c r="E9" s="1413"/>
      <c r="F9" s="1416" t="str">
        <f>IF(様式1!G36="","",様式1!G36)</f>
        <v>ゼロから始めるWord・Excel・PowerPoint実践科（託児・短時間)</v>
      </c>
      <c r="G9" s="1416"/>
      <c r="H9" s="1416"/>
      <c r="I9" s="1416"/>
      <c r="J9" s="1416"/>
      <c r="K9" s="1416"/>
      <c r="L9" s="1416"/>
      <c r="M9" s="1416"/>
      <c r="N9" s="1416"/>
      <c r="O9" s="1416"/>
      <c r="P9" s="1416"/>
      <c r="Q9" s="1416"/>
      <c r="R9" s="1416"/>
      <c r="S9" s="1416"/>
      <c r="T9" s="1416"/>
      <c r="U9" s="1416"/>
      <c r="V9" s="1416"/>
      <c r="W9" s="1416"/>
      <c r="X9" s="1417"/>
      <c r="Y9" s="1405"/>
      <c r="Z9" s="1406"/>
      <c r="AA9" s="1406"/>
      <c r="AB9" s="1406"/>
      <c r="AC9" s="1406"/>
      <c r="AD9" s="1406"/>
      <c r="AE9" s="1406"/>
      <c r="AF9" s="1406"/>
      <c r="AG9" s="1406"/>
      <c r="AH9" s="1406"/>
      <c r="AI9" s="1406"/>
      <c r="AJ9" s="1406"/>
      <c r="AK9" s="1407"/>
      <c r="AL9" s="1411"/>
      <c r="AM9" s="516"/>
      <c r="AO9" s="511" t="s">
        <v>622</v>
      </c>
    </row>
    <row r="10" spans="1:47" ht="12" customHeight="1" thickBot="1">
      <c r="A10" s="1414"/>
      <c r="B10" s="1415"/>
      <c r="C10" s="1415"/>
      <c r="D10" s="1415"/>
      <c r="E10" s="1415"/>
      <c r="F10" s="893"/>
      <c r="G10" s="894"/>
      <c r="H10" s="894"/>
      <c r="I10" s="894"/>
      <c r="J10" s="894"/>
      <c r="K10" s="894"/>
      <c r="L10" s="894"/>
      <c r="M10" s="894"/>
      <c r="N10" s="894"/>
      <c r="O10" s="894"/>
      <c r="P10" s="894"/>
      <c r="Q10" s="894"/>
      <c r="R10" s="894"/>
      <c r="S10" s="894"/>
      <c r="T10" s="894"/>
      <c r="U10" s="894"/>
      <c r="V10" s="894"/>
      <c r="W10" s="894"/>
      <c r="X10" s="895" t="s">
        <v>866</v>
      </c>
      <c r="Y10" s="1405"/>
      <c r="Z10" s="1406"/>
      <c r="AA10" s="1406"/>
      <c r="AB10" s="1406"/>
      <c r="AC10" s="1406"/>
      <c r="AD10" s="1406"/>
      <c r="AE10" s="1406"/>
      <c r="AF10" s="1406"/>
      <c r="AG10" s="1406"/>
      <c r="AH10" s="1406"/>
      <c r="AI10" s="1406"/>
      <c r="AJ10" s="1406"/>
      <c r="AK10" s="1407"/>
      <c r="AL10" s="1411"/>
      <c r="AM10" s="516"/>
      <c r="AO10" s="511" t="s">
        <v>623</v>
      </c>
    </row>
    <row r="11" spans="1:47" ht="20.25" customHeight="1" thickBot="1">
      <c r="A11" s="1418" t="s">
        <v>259</v>
      </c>
      <c r="B11" s="1419"/>
      <c r="C11" s="1419"/>
      <c r="D11" s="1419"/>
      <c r="E11" s="1419"/>
      <c r="F11" s="1420">
        <v>44998</v>
      </c>
      <c r="G11" s="1421"/>
      <c r="H11" s="1421"/>
      <c r="I11" s="1421"/>
      <c r="J11" s="1421"/>
      <c r="K11" s="1421"/>
      <c r="L11" s="896" t="s">
        <v>867</v>
      </c>
      <c r="M11" s="1421">
        <v>45044</v>
      </c>
      <c r="N11" s="1421"/>
      <c r="O11" s="1421"/>
      <c r="P11" s="1421"/>
      <c r="Q11" s="1421"/>
      <c r="R11" s="1421"/>
      <c r="S11" s="897"/>
      <c r="T11" s="897"/>
      <c r="U11" s="896"/>
      <c r="V11" s="896"/>
      <c r="W11" s="896"/>
      <c r="X11" s="898"/>
      <c r="Y11" s="1405"/>
      <c r="Z11" s="1406"/>
      <c r="AA11" s="1406"/>
      <c r="AB11" s="1406"/>
      <c r="AC11" s="1406"/>
      <c r="AD11" s="1406"/>
      <c r="AE11" s="1406"/>
      <c r="AF11" s="1406"/>
      <c r="AG11" s="1406"/>
      <c r="AH11" s="1406"/>
      <c r="AI11" s="1406"/>
      <c r="AJ11" s="1406"/>
      <c r="AK11" s="1407"/>
      <c r="AL11" s="1411"/>
      <c r="AM11" s="516"/>
      <c r="AO11" s="511" t="s">
        <v>624</v>
      </c>
    </row>
    <row r="12" spans="1:47" ht="24" customHeight="1" thickBot="1">
      <c r="A12" s="1418" t="s">
        <v>260</v>
      </c>
      <c r="B12" s="1419"/>
      <c r="C12" s="1419"/>
      <c r="D12" s="1419"/>
      <c r="E12" s="1419"/>
      <c r="F12" s="1420">
        <v>45055</v>
      </c>
      <c r="G12" s="1421"/>
      <c r="H12" s="1421"/>
      <c r="I12" s="1421"/>
      <c r="J12" s="1421"/>
      <c r="K12" s="1421"/>
      <c r="L12" s="1422"/>
      <c r="M12" s="1422"/>
      <c r="N12" s="1422"/>
      <c r="O12" s="1422"/>
      <c r="P12" s="1422"/>
      <c r="Q12" s="1422"/>
      <c r="R12" s="1422"/>
      <c r="S12" s="1422"/>
      <c r="T12" s="1422"/>
      <c r="U12" s="1422"/>
      <c r="V12" s="1422"/>
      <c r="W12" s="1422"/>
      <c r="X12" s="1423"/>
      <c r="Y12" s="1408"/>
      <c r="Z12" s="1409"/>
      <c r="AA12" s="1409"/>
      <c r="AB12" s="1409"/>
      <c r="AC12" s="1409"/>
      <c r="AD12" s="1409"/>
      <c r="AE12" s="1409"/>
      <c r="AF12" s="1409"/>
      <c r="AG12" s="1409"/>
      <c r="AH12" s="1409"/>
      <c r="AI12" s="1409"/>
      <c r="AJ12" s="1409"/>
      <c r="AK12" s="1410"/>
      <c r="AL12" s="1411"/>
      <c r="AM12" s="516"/>
      <c r="AO12" s="511" t="s">
        <v>625</v>
      </c>
    </row>
    <row r="13" spans="1:47" ht="20.25" customHeight="1" thickBot="1">
      <c r="A13" s="1418" t="s">
        <v>261</v>
      </c>
      <c r="B13" s="1419"/>
      <c r="C13" s="1419"/>
      <c r="D13" s="1419"/>
      <c r="E13" s="1437"/>
      <c r="F13" s="899" t="s">
        <v>1021</v>
      </c>
      <c r="G13" s="1438" t="s">
        <v>517</v>
      </c>
      <c r="H13" s="1439"/>
      <c r="I13" s="1439"/>
      <c r="J13" s="1439"/>
      <c r="K13" s="1440"/>
      <c r="L13" s="899" t="s">
        <v>1021</v>
      </c>
      <c r="M13" s="1438" t="s">
        <v>868</v>
      </c>
      <c r="N13" s="1439"/>
      <c r="O13" s="1439"/>
      <c r="P13" s="1439"/>
      <c r="Q13" s="1440"/>
      <c r="R13" s="899"/>
      <c r="S13" s="1441" t="s">
        <v>869</v>
      </c>
      <c r="T13" s="1442"/>
      <c r="U13" s="1442"/>
      <c r="V13" s="1443"/>
      <c r="W13" s="1443"/>
      <c r="X13" s="1443"/>
      <c r="Y13" s="1443"/>
      <c r="Z13" s="1443"/>
      <c r="AA13" s="1443"/>
      <c r="AB13" s="1443"/>
      <c r="AC13" s="1443"/>
      <c r="AD13" s="1443"/>
      <c r="AE13" s="1443"/>
      <c r="AF13" s="1443"/>
      <c r="AG13" s="900" t="s">
        <v>864</v>
      </c>
      <c r="AH13" s="901"/>
      <c r="AI13" s="901"/>
      <c r="AJ13" s="901"/>
      <c r="AK13" s="902"/>
      <c r="AL13" s="517"/>
      <c r="AM13" s="516"/>
      <c r="AO13" s="511" t="s">
        <v>626</v>
      </c>
    </row>
    <row r="14" spans="1:47" ht="20.25" customHeight="1" thickBot="1">
      <c r="A14" s="1449" t="s">
        <v>262</v>
      </c>
      <c r="B14" s="1450"/>
      <c r="C14" s="1450"/>
      <c r="D14" s="1450"/>
      <c r="E14" s="1451"/>
      <c r="F14" s="1420">
        <v>45057</v>
      </c>
      <c r="G14" s="1421"/>
      <c r="H14" s="1421"/>
      <c r="I14" s="1421"/>
      <c r="J14" s="1421"/>
      <c r="K14" s="1421"/>
      <c r="L14" s="897"/>
      <c r="M14" s="1452"/>
      <c r="N14" s="1452"/>
      <c r="O14" s="1452"/>
      <c r="P14" s="1452"/>
      <c r="Q14" s="1452"/>
      <c r="R14" s="1452"/>
      <c r="S14" s="1452"/>
      <c r="T14" s="1452"/>
      <c r="U14" s="1452"/>
      <c r="V14" s="1452"/>
      <c r="W14" s="1452"/>
      <c r="X14" s="1452"/>
      <c r="Y14" s="903"/>
      <c r="Z14" s="903"/>
      <c r="AA14" s="903"/>
      <c r="AB14" s="903"/>
      <c r="AC14" s="901"/>
      <c r="AD14" s="901"/>
      <c r="AE14" s="901"/>
      <c r="AF14" s="901"/>
      <c r="AG14" s="901"/>
      <c r="AH14" s="901"/>
      <c r="AI14" s="901"/>
      <c r="AJ14" s="901"/>
      <c r="AK14" s="902"/>
      <c r="AL14" s="517"/>
      <c r="AM14" s="516"/>
      <c r="AO14" s="511" t="s">
        <v>627</v>
      </c>
    </row>
    <row r="15" spans="1:47" ht="20.25" customHeight="1" thickBot="1">
      <c r="A15" s="1453" t="s">
        <v>225</v>
      </c>
      <c r="B15" s="1454"/>
      <c r="C15" s="1454"/>
      <c r="D15" s="1454"/>
      <c r="E15" s="1454"/>
      <c r="F15" s="1455">
        <f>IF(様式1!F37="","",様式1!F37)</f>
        <v>45069</v>
      </c>
      <c r="G15" s="1456"/>
      <c r="H15" s="1456"/>
      <c r="I15" s="1456"/>
      <c r="J15" s="1456"/>
      <c r="K15" s="1456"/>
      <c r="L15" s="896" t="s">
        <v>867</v>
      </c>
      <c r="M15" s="1456">
        <f>IF(様式1!K37="","",様式1!K37)</f>
        <v>45160</v>
      </c>
      <c r="N15" s="1456"/>
      <c r="O15" s="1456"/>
      <c r="P15" s="1456"/>
      <c r="Q15" s="1456"/>
      <c r="R15" s="1456"/>
      <c r="S15" s="896"/>
      <c r="T15" s="904" t="s">
        <v>870</v>
      </c>
      <c r="U15" s="903">
        <f>IF(様式1!P37="","",様式1!P37)</f>
        <v>3</v>
      </c>
      <c r="V15" s="1444" t="s">
        <v>871</v>
      </c>
      <c r="W15" s="1444"/>
      <c r="X15" s="896"/>
      <c r="Y15" s="905"/>
      <c r="AC15" s="1444" t="s">
        <v>872</v>
      </c>
      <c r="AD15" s="1444"/>
      <c r="AE15" s="1444"/>
      <c r="AF15" s="1445">
        <v>60</v>
      </c>
      <c r="AG15" s="1445"/>
      <c r="AH15" s="1444" t="s">
        <v>873</v>
      </c>
      <c r="AI15" s="1444"/>
      <c r="AJ15" s="905"/>
      <c r="AK15" s="906"/>
      <c r="AL15" s="517"/>
      <c r="AM15" s="516"/>
      <c r="AO15" s="511" t="s">
        <v>628</v>
      </c>
    </row>
    <row r="16" spans="1:47" ht="20.25" customHeight="1" thickBot="1">
      <c r="A16" s="1418" t="s">
        <v>263</v>
      </c>
      <c r="B16" s="1419"/>
      <c r="C16" s="1419"/>
      <c r="D16" s="1419"/>
      <c r="E16" s="1419"/>
      <c r="F16" s="901"/>
      <c r="G16" s="907">
        <v>9</v>
      </c>
      <c r="H16" s="903" t="s">
        <v>518</v>
      </c>
      <c r="I16" s="908">
        <v>30</v>
      </c>
      <c r="J16" s="903" t="s">
        <v>519</v>
      </c>
      <c r="K16" s="900" t="s">
        <v>867</v>
      </c>
      <c r="L16" s="907">
        <v>14</v>
      </c>
      <c r="M16" s="903" t="s">
        <v>518</v>
      </c>
      <c r="N16" s="908">
        <v>0</v>
      </c>
      <c r="O16" s="903" t="s">
        <v>519</v>
      </c>
      <c r="P16" s="901"/>
      <c r="Q16" s="901"/>
      <c r="R16" s="901"/>
      <c r="S16" s="901"/>
      <c r="T16" s="901"/>
      <c r="U16" s="900"/>
      <c r="V16" s="900"/>
      <c r="W16" s="900"/>
      <c r="X16" s="900"/>
      <c r="Y16" s="1446" t="s">
        <v>520</v>
      </c>
      <c r="Z16" s="1447"/>
      <c r="AA16" s="1448"/>
      <c r="AB16" s="1446">
        <f>IF(様式1!F38="","",様式1!F38)</f>
        <v>15</v>
      </c>
      <c r="AC16" s="1447"/>
      <c r="AD16" s="1447"/>
      <c r="AE16" s="901" t="s">
        <v>521</v>
      </c>
      <c r="AF16" s="901"/>
      <c r="AG16" s="901"/>
      <c r="AH16" s="901"/>
      <c r="AI16" s="901"/>
      <c r="AJ16" s="901"/>
      <c r="AK16" s="902"/>
      <c r="AL16" s="517"/>
      <c r="AM16" s="516"/>
      <c r="AO16" s="511" t="s">
        <v>629</v>
      </c>
      <c r="AR16" s="506"/>
      <c r="AS16" s="46"/>
      <c r="AT16" s="46"/>
      <c r="AU16" s="46"/>
    </row>
    <row r="17" spans="1:41" ht="36.6" customHeight="1" thickBot="1">
      <c r="A17" s="1457" t="s">
        <v>570</v>
      </c>
      <c r="B17" s="1458"/>
      <c r="C17" s="1458"/>
      <c r="D17" s="1458"/>
      <c r="E17" s="1459"/>
      <c r="F17" s="1460" t="s">
        <v>1438</v>
      </c>
      <c r="G17" s="1461"/>
      <c r="H17" s="1461"/>
      <c r="I17" s="1461"/>
      <c r="J17" s="1461"/>
      <c r="K17" s="1461"/>
      <c r="L17" s="1461"/>
      <c r="M17" s="1461"/>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2"/>
      <c r="AL17" s="518"/>
      <c r="AM17" s="516"/>
      <c r="AO17" s="511" t="s">
        <v>630</v>
      </c>
    </row>
    <row r="18" spans="1:41" ht="15" customHeight="1">
      <c r="A18" s="1463" t="s">
        <v>874</v>
      </c>
      <c r="B18" s="1464"/>
      <c r="C18" s="1464"/>
      <c r="D18" s="1464"/>
      <c r="E18" s="1464"/>
      <c r="F18" s="909"/>
      <c r="G18" s="1467" t="s">
        <v>875</v>
      </c>
      <c r="H18" s="1467"/>
      <c r="I18" s="1467"/>
      <c r="J18" s="1467"/>
      <c r="K18" s="1467"/>
      <c r="L18" s="909"/>
      <c r="M18" s="1467" t="s">
        <v>876</v>
      </c>
      <c r="N18" s="1467"/>
      <c r="O18" s="1467"/>
      <c r="P18" s="1467"/>
      <c r="Q18" s="1467"/>
      <c r="R18" s="1467"/>
      <c r="S18" s="1467"/>
      <c r="T18" s="909"/>
      <c r="U18" s="1468" t="s">
        <v>522</v>
      </c>
      <c r="V18" s="1468"/>
      <c r="W18" s="1468"/>
      <c r="X18" s="1468"/>
      <c r="Y18" s="1468"/>
      <c r="Z18" s="1468"/>
      <c r="AA18" s="909"/>
      <c r="AB18" s="1468" t="s">
        <v>877</v>
      </c>
      <c r="AC18" s="1468"/>
      <c r="AD18" s="1468"/>
      <c r="AE18" s="1468"/>
      <c r="AF18" s="1468"/>
      <c r="AG18" s="1468"/>
      <c r="AH18" s="883"/>
      <c r="AI18" s="883"/>
      <c r="AJ18" s="884"/>
      <c r="AK18" s="910"/>
      <c r="AL18" s="517"/>
      <c r="AM18" s="516"/>
      <c r="AO18" s="511" t="s">
        <v>631</v>
      </c>
    </row>
    <row r="19" spans="1:41" ht="15" customHeight="1" thickBot="1">
      <c r="A19" s="1465"/>
      <c r="B19" s="1466"/>
      <c r="C19" s="1466"/>
      <c r="D19" s="1466"/>
      <c r="E19" s="1466"/>
      <c r="F19" s="911"/>
      <c r="G19" s="1469" t="s">
        <v>878</v>
      </c>
      <c r="H19" s="1469"/>
      <c r="I19" s="1469"/>
      <c r="J19" s="1469"/>
      <c r="K19" s="1469"/>
      <c r="L19" s="911"/>
      <c r="M19" s="1470" t="s">
        <v>879</v>
      </c>
      <c r="N19" s="1470"/>
      <c r="O19" s="1470"/>
      <c r="P19" s="1470"/>
      <c r="Q19" s="1470"/>
      <c r="R19" s="1470"/>
      <c r="S19" s="1470"/>
      <c r="T19" s="911"/>
      <c r="U19" s="912" t="s">
        <v>880</v>
      </c>
      <c r="V19" s="912"/>
      <c r="W19" s="913" t="s">
        <v>863</v>
      </c>
      <c r="X19" s="1471"/>
      <c r="Y19" s="1471"/>
      <c r="Z19" s="1471"/>
      <c r="AA19" s="1471"/>
      <c r="AB19" s="1471"/>
      <c r="AC19" s="1471"/>
      <c r="AD19" s="1471"/>
      <c r="AE19" s="1471"/>
      <c r="AF19" s="1471"/>
      <c r="AG19" s="1471"/>
      <c r="AH19" s="913" t="s">
        <v>881</v>
      </c>
      <c r="AI19" s="914"/>
      <c r="AJ19" s="912"/>
      <c r="AK19" s="915"/>
      <c r="AL19" s="517"/>
      <c r="AM19" s="516"/>
      <c r="AO19" s="511" t="s">
        <v>632</v>
      </c>
    </row>
    <row r="20" spans="1:41" ht="35.1" customHeight="1" thickBot="1">
      <c r="A20" s="1472" t="s">
        <v>265</v>
      </c>
      <c r="B20" s="1473"/>
      <c r="C20" s="1473"/>
      <c r="D20" s="1473"/>
      <c r="E20" s="1473"/>
      <c r="F20" s="1474" t="s">
        <v>1435</v>
      </c>
      <c r="G20" s="1475"/>
      <c r="H20" s="1475"/>
      <c r="I20" s="1475"/>
      <c r="J20" s="1475"/>
      <c r="K20" s="1475"/>
      <c r="L20" s="1475"/>
      <c r="M20" s="1475"/>
      <c r="N20" s="1475"/>
      <c r="O20" s="1475"/>
      <c r="P20" s="1475"/>
      <c r="Q20" s="1475"/>
      <c r="R20" s="1475"/>
      <c r="S20" s="1475"/>
      <c r="T20" s="1475"/>
      <c r="U20" s="1475"/>
      <c r="V20" s="1475"/>
      <c r="W20" s="1475"/>
      <c r="X20" s="1475"/>
      <c r="Y20" s="1475"/>
      <c r="Z20" s="1475"/>
      <c r="AA20" s="1475"/>
      <c r="AB20" s="1475"/>
      <c r="AC20" s="1475"/>
      <c r="AD20" s="1475"/>
      <c r="AE20" s="1475"/>
      <c r="AF20" s="1475"/>
      <c r="AG20" s="1475"/>
      <c r="AH20" s="1475"/>
      <c r="AI20" s="1475"/>
      <c r="AJ20" s="1475"/>
      <c r="AK20" s="1476"/>
      <c r="AL20" s="507" t="str">
        <f t="shared" ref="AL20" si="0">LEN(F20)&amp;" 文字(最大200文字)"</f>
        <v>45 文字(最大200文字)</v>
      </c>
      <c r="AM20" s="519" t="s">
        <v>634</v>
      </c>
      <c r="AN20" s="520" t="s">
        <v>635</v>
      </c>
      <c r="AO20" s="511" t="s">
        <v>633</v>
      </c>
    </row>
    <row r="21" spans="1:41" ht="15" customHeight="1">
      <c r="A21" s="1463" t="s">
        <v>266</v>
      </c>
      <c r="B21" s="1464"/>
      <c r="C21" s="1464"/>
      <c r="D21" s="1464"/>
      <c r="E21" s="1464"/>
      <c r="F21" s="1479" t="s">
        <v>523</v>
      </c>
      <c r="G21" s="1479"/>
      <c r="H21" s="1480" t="s">
        <v>1300</v>
      </c>
      <c r="I21" s="1480"/>
      <c r="J21" s="1480"/>
      <c r="K21" s="1480"/>
      <c r="L21" s="1480"/>
      <c r="M21" s="1480"/>
      <c r="N21" s="1480"/>
      <c r="O21" s="1480"/>
      <c r="P21" s="1480"/>
      <c r="Q21" s="1480"/>
      <c r="R21" s="1480"/>
      <c r="S21" s="1480"/>
      <c r="T21" s="1480"/>
      <c r="U21" s="1481" t="s">
        <v>882</v>
      </c>
      <c r="V21" s="1481"/>
      <c r="W21" s="1481"/>
      <c r="X21" s="1481"/>
      <c r="Y21" s="1480" t="s">
        <v>1302</v>
      </c>
      <c r="Z21" s="1480"/>
      <c r="AA21" s="1480"/>
      <c r="AB21" s="1480"/>
      <c r="AC21" s="1480"/>
      <c r="AD21" s="1480"/>
      <c r="AE21" s="1480"/>
      <c r="AF21" s="1480"/>
      <c r="AG21" s="882" t="s">
        <v>881</v>
      </c>
      <c r="AH21" s="916" t="s">
        <v>1021</v>
      </c>
      <c r="AI21" s="884" t="s">
        <v>267</v>
      </c>
      <c r="AJ21" s="884"/>
      <c r="AK21" s="910"/>
      <c r="AL21" s="1485" t="str">
        <f>LEN(AN21)&amp;" 文字(最大100文字)"</f>
        <v>82 文字(最大100文字)</v>
      </c>
      <c r="AM21" s="428" t="str">
        <f t="shared" ref="AM21:AM24" si="1">IF(H21="","",IF(AH21="✔",DBCS(CONCATENATE(H21,"　",Y21,"（任意）")),DBCS(CONCATENATE(H21,"　",Y21))))</f>
        <v>コンピュータサービス技能評価試験３級（ワープロ部門）　中央職業能力開発協会（任意）</v>
      </c>
      <c r="AN21" s="1486" t="str">
        <f>SUBSTITUTE(TRIM(CONCATENATE(AM21," ",AM22," ",AM23," ",AM24," ",AM25))," ","、")</f>
        <v>コンピュータサービス技能評価試験３級（ワープロ部門）　中央職業能力開発協会（任意）、コンピュータサービス技能評価試験３級（表計算部門）　中央職業能力開発協会（任意）</v>
      </c>
      <c r="AO21" s="511" t="s">
        <v>883</v>
      </c>
    </row>
    <row r="22" spans="1:41" ht="15" customHeight="1">
      <c r="A22" s="1477"/>
      <c r="B22" s="1478"/>
      <c r="C22" s="1478"/>
      <c r="D22" s="1478"/>
      <c r="E22" s="1478"/>
      <c r="F22" s="1482" t="s">
        <v>523</v>
      </c>
      <c r="G22" s="1482"/>
      <c r="H22" s="1489" t="s">
        <v>1301</v>
      </c>
      <c r="I22" s="1489"/>
      <c r="J22" s="1489"/>
      <c r="K22" s="1489"/>
      <c r="L22" s="1489"/>
      <c r="M22" s="1489"/>
      <c r="N22" s="1489"/>
      <c r="O22" s="1489"/>
      <c r="P22" s="1489"/>
      <c r="Q22" s="1489"/>
      <c r="R22" s="1489"/>
      <c r="S22" s="1489"/>
      <c r="T22" s="1489"/>
      <c r="U22" s="1484" t="s">
        <v>882</v>
      </c>
      <c r="V22" s="1484"/>
      <c r="W22" s="1484"/>
      <c r="X22" s="1484"/>
      <c r="Y22" s="1489" t="s">
        <v>1302</v>
      </c>
      <c r="Z22" s="1489"/>
      <c r="AA22" s="1489"/>
      <c r="AB22" s="1489"/>
      <c r="AC22" s="1489"/>
      <c r="AD22" s="1489"/>
      <c r="AE22" s="1489"/>
      <c r="AF22" s="1489"/>
      <c r="AG22" s="917" t="s">
        <v>881</v>
      </c>
      <c r="AH22" s="918" t="s">
        <v>1021</v>
      </c>
      <c r="AI22" s="919" t="s">
        <v>267</v>
      </c>
      <c r="AJ22" s="919"/>
      <c r="AK22" s="920"/>
      <c r="AL22" s="1485"/>
      <c r="AM22" s="521" t="str">
        <f t="shared" si="1"/>
        <v>コンピュータサービス技能評価試験３級（表計算部門）　中央職業能力開発協会（任意）</v>
      </c>
      <c r="AN22" s="1487"/>
    </row>
    <row r="23" spans="1:41" ht="15" customHeight="1">
      <c r="A23" s="1477"/>
      <c r="B23" s="1478"/>
      <c r="C23" s="1478"/>
      <c r="D23" s="1478"/>
      <c r="E23" s="1478"/>
      <c r="F23" s="1482" t="s">
        <v>523</v>
      </c>
      <c r="G23" s="1482"/>
      <c r="H23" s="1483"/>
      <c r="I23" s="1483"/>
      <c r="J23" s="1483"/>
      <c r="K23" s="1483"/>
      <c r="L23" s="1483"/>
      <c r="M23" s="1483"/>
      <c r="N23" s="1483"/>
      <c r="O23" s="1483"/>
      <c r="P23" s="1483"/>
      <c r="Q23" s="1483"/>
      <c r="R23" s="1483"/>
      <c r="S23" s="1483"/>
      <c r="T23" s="1483"/>
      <c r="U23" s="1484" t="s">
        <v>882</v>
      </c>
      <c r="V23" s="1484"/>
      <c r="W23" s="1484"/>
      <c r="X23" s="1484"/>
      <c r="Y23" s="1483"/>
      <c r="Z23" s="1483"/>
      <c r="AA23" s="1483"/>
      <c r="AB23" s="1483"/>
      <c r="AC23" s="1483"/>
      <c r="AD23" s="1483"/>
      <c r="AE23" s="1483"/>
      <c r="AF23" s="1483"/>
      <c r="AG23" s="917" t="s">
        <v>881</v>
      </c>
      <c r="AH23" s="918"/>
      <c r="AI23" s="919" t="s">
        <v>267</v>
      </c>
      <c r="AJ23" s="919"/>
      <c r="AK23" s="920"/>
      <c r="AL23" s="1485"/>
      <c r="AM23" s="521" t="str">
        <f t="shared" si="1"/>
        <v/>
      </c>
      <c r="AN23" s="1487"/>
    </row>
    <row r="24" spans="1:41" ht="15" customHeight="1">
      <c r="A24" s="1477"/>
      <c r="B24" s="1478"/>
      <c r="C24" s="1478"/>
      <c r="D24" s="1478"/>
      <c r="E24" s="1478"/>
      <c r="F24" s="1482" t="s">
        <v>523</v>
      </c>
      <c r="G24" s="1482"/>
      <c r="H24" s="1483"/>
      <c r="I24" s="1483"/>
      <c r="J24" s="1483"/>
      <c r="K24" s="1483"/>
      <c r="L24" s="1483"/>
      <c r="M24" s="1483"/>
      <c r="N24" s="1483"/>
      <c r="O24" s="1483"/>
      <c r="P24" s="1483"/>
      <c r="Q24" s="1483"/>
      <c r="R24" s="1483"/>
      <c r="S24" s="1483"/>
      <c r="T24" s="1483"/>
      <c r="U24" s="1484" t="s">
        <v>882</v>
      </c>
      <c r="V24" s="1484"/>
      <c r="W24" s="1484"/>
      <c r="X24" s="1484"/>
      <c r="Y24" s="1483"/>
      <c r="Z24" s="1483"/>
      <c r="AA24" s="1483"/>
      <c r="AB24" s="1483"/>
      <c r="AC24" s="1483"/>
      <c r="AD24" s="1483"/>
      <c r="AE24" s="1483"/>
      <c r="AF24" s="1483"/>
      <c r="AG24" s="917" t="s">
        <v>881</v>
      </c>
      <c r="AH24" s="918"/>
      <c r="AI24" s="919" t="s">
        <v>267</v>
      </c>
      <c r="AJ24" s="919"/>
      <c r="AK24" s="920"/>
      <c r="AL24" s="1485"/>
      <c r="AM24" s="521" t="str">
        <f t="shared" si="1"/>
        <v/>
      </c>
      <c r="AN24" s="1487"/>
    </row>
    <row r="25" spans="1:41" ht="15" customHeight="1" thickBot="1">
      <c r="A25" s="1465"/>
      <c r="B25" s="1466"/>
      <c r="C25" s="1466"/>
      <c r="D25" s="1466"/>
      <c r="E25" s="1466"/>
      <c r="F25" s="1490" t="s">
        <v>523</v>
      </c>
      <c r="G25" s="1490"/>
      <c r="H25" s="1491"/>
      <c r="I25" s="1491"/>
      <c r="J25" s="1491"/>
      <c r="K25" s="1491"/>
      <c r="L25" s="1491"/>
      <c r="M25" s="1491"/>
      <c r="N25" s="1491"/>
      <c r="O25" s="1491"/>
      <c r="P25" s="1491"/>
      <c r="Q25" s="1491"/>
      <c r="R25" s="1491"/>
      <c r="S25" s="1491"/>
      <c r="T25" s="1491"/>
      <c r="U25" s="1492" t="s">
        <v>882</v>
      </c>
      <c r="V25" s="1492"/>
      <c r="W25" s="1492"/>
      <c r="X25" s="1492"/>
      <c r="Y25" s="1491"/>
      <c r="Z25" s="1491"/>
      <c r="AA25" s="1491"/>
      <c r="AB25" s="1491"/>
      <c r="AC25" s="1491"/>
      <c r="AD25" s="1491"/>
      <c r="AE25" s="1491"/>
      <c r="AF25" s="1491"/>
      <c r="AG25" s="887" t="s">
        <v>881</v>
      </c>
      <c r="AH25" s="921"/>
      <c r="AI25" s="912" t="s">
        <v>267</v>
      </c>
      <c r="AJ25" s="912"/>
      <c r="AK25" s="915"/>
      <c r="AL25" s="1485"/>
      <c r="AM25" s="522" t="str">
        <f>IF(H25="","",IF(AH25="✔",DBCS(CONCATENATE(H25,"　",Y25,"（任意）")),DBCS(CONCATENATE(H25,"　",Y25))))</f>
        <v/>
      </c>
      <c r="AN25" s="1488"/>
    </row>
    <row r="26" spans="1:41" ht="21.75" customHeight="1" thickBot="1">
      <c r="A26" s="1610" t="s">
        <v>1199</v>
      </c>
      <c r="B26" s="1611"/>
      <c r="C26" s="1611"/>
      <c r="D26" s="1611"/>
      <c r="E26" s="1611"/>
      <c r="F26" s="1611"/>
      <c r="G26" s="1611"/>
      <c r="H26" s="1611"/>
      <c r="I26" s="1611"/>
      <c r="J26" s="1611"/>
      <c r="K26" s="1611"/>
      <c r="L26" s="1611"/>
      <c r="M26" s="1611"/>
      <c r="N26" s="1611"/>
      <c r="O26" s="1611"/>
      <c r="P26" s="1611"/>
      <c r="Q26" s="1611"/>
      <c r="R26" s="1611"/>
      <c r="S26" s="1611"/>
      <c r="T26" s="1611"/>
      <c r="U26" s="1611"/>
      <c r="V26" s="1611"/>
      <c r="W26" s="1611"/>
      <c r="X26" s="1611"/>
      <c r="Y26" s="1611"/>
      <c r="Z26" s="1611"/>
      <c r="AA26" s="1611"/>
      <c r="AB26" s="1611"/>
      <c r="AC26" s="1611"/>
      <c r="AD26" s="1611"/>
      <c r="AE26" s="1611"/>
      <c r="AF26" s="1611"/>
      <c r="AG26" s="1611"/>
      <c r="AH26" s="922"/>
      <c r="AI26" s="1446"/>
      <c r="AJ26" s="1447"/>
      <c r="AK26" s="1507"/>
      <c r="AL26" s="507"/>
      <c r="AM26" s="737"/>
      <c r="AN26" s="738"/>
    </row>
    <row r="27" spans="1:41" ht="21.75" customHeight="1" thickBot="1">
      <c r="A27" s="1607" t="s">
        <v>1237</v>
      </c>
      <c r="B27" s="1608"/>
      <c r="C27" s="1608"/>
      <c r="D27" s="1608"/>
      <c r="E27" s="1608"/>
      <c r="F27" s="1609"/>
      <c r="G27" s="1609"/>
      <c r="H27" s="1609"/>
      <c r="I27" s="1609"/>
      <c r="J27" s="1609"/>
      <c r="K27" s="1609"/>
      <c r="L27" s="1609"/>
      <c r="M27" s="1609"/>
      <c r="N27" s="1609"/>
      <c r="O27" s="1609"/>
      <c r="P27" s="1609"/>
      <c r="Q27" s="1609"/>
      <c r="R27" s="1609"/>
      <c r="S27" s="1609"/>
      <c r="T27" s="1609"/>
      <c r="U27" s="1609"/>
      <c r="V27" s="1609"/>
      <c r="W27" s="1609"/>
      <c r="X27" s="1609"/>
      <c r="Y27" s="1609"/>
      <c r="Z27" s="1609"/>
      <c r="AA27" s="1609"/>
      <c r="AB27" s="1609"/>
      <c r="AC27" s="1609"/>
      <c r="AD27" s="1609"/>
      <c r="AE27" s="1609"/>
      <c r="AF27" s="1609"/>
      <c r="AG27" s="1609"/>
      <c r="AH27" s="922"/>
      <c r="AI27" s="1446"/>
      <c r="AJ27" s="1447"/>
      <c r="AK27" s="1507"/>
      <c r="AL27" s="507"/>
      <c r="AM27" s="737"/>
      <c r="AN27" s="738"/>
    </row>
    <row r="28" spans="1:41" ht="30.75" customHeight="1">
      <c r="A28" s="1557" t="s">
        <v>538</v>
      </c>
      <c r="B28" s="1559" t="s">
        <v>884</v>
      </c>
      <c r="C28" s="1560"/>
      <c r="D28" s="1560"/>
      <c r="E28" s="1561"/>
      <c r="F28" s="1562" t="s">
        <v>1458</v>
      </c>
      <c r="G28" s="1563"/>
      <c r="H28" s="1563"/>
      <c r="I28" s="1563"/>
      <c r="J28" s="1563"/>
      <c r="K28" s="1563"/>
      <c r="L28" s="1563"/>
      <c r="M28" s="1563"/>
      <c r="N28" s="1563"/>
      <c r="O28" s="1563"/>
      <c r="P28" s="1563"/>
      <c r="Q28" s="1563"/>
      <c r="R28" s="1563"/>
      <c r="S28" s="1563"/>
      <c r="T28" s="1563"/>
      <c r="U28" s="1563"/>
      <c r="V28" s="1563"/>
      <c r="W28" s="1563"/>
      <c r="X28" s="1563"/>
      <c r="Y28" s="1563"/>
      <c r="Z28" s="1563"/>
      <c r="AA28" s="1563"/>
      <c r="AB28" s="1563"/>
      <c r="AC28" s="1563"/>
      <c r="AD28" s="1563"/>
      <c r="AE28" s="1563"/>
      <c r="AF28" s="1563"/>
      <c r="AG28" s="1563"/>
      <c r="AH28" s="1563"/>
      <c r="AI28" s="1563"/>
      <c r="AJ28" s="1563"/>
      <c r="AK28" s="1564"/>
      <c r="AL28" s="507" t="str">
        <f>LEN(F28)&amp;" 文字(最大250文字)"</f>
        <v>91 文字(最大250文字)</v>
      </c>
      <c r="AM28" s="516"/>
    </row>
    <row r="29" spans="1:41" ht="15" customHeight="1">
      <c r="A29" s="1557"/>
      <c r="B29" s="1545" t="s">
        <v>268</v>
      </c>
      <c r="C29" s="1565"/>
      <c r="D29" s="1565"/>
      <c r="E29" s="1565"/>
      <c r="F29" s="1565"/>
      <c r="G29" s="1565"/>
      <c r="H29" s="1565"/>
      <c r="I29" s="1565"/>
      <c r="J29" s="1566"/>
      <c r="K29" s="1565" t="s">
        <v>524</v>
      </c>
      <c r="L29" s="1565"/>
      <c r="M29" s="1565"/>
      <c r="N29" s="1565"/>
      <c r="O29" s="1565"/>
      <c r="P29" s="1565"/>
      <c r="Q29" s="1565"/>
      <c r="R29" s="1565"/>
      <c r="S29" s="1565"/>
      <c r="T29" s="1565"/>
      <c r="U29" s="1565"/>
      <c r="V29" s="1565"/>
      <c r="W29" s="1565"/>
      <c r="X29" s="1565"/>
      <c r="Y29" s="1565"/>
      <c r="Z29" s="1565"/>
      <c r="AA29" s="1565"/>
      <c r="AB29" s="1565"/>
      <c r="AC29" s="1565"/>
      <c r="AD29" s="1565"/>
      <c r="AE29" s="1565"/>
      <c r="AF29" s="1565"/>
      <c r="AG29" s="1565"/>
      <c r="AH29" s="1565"/>
      <c r="AI29" s="1555" t="s">
        <v>263</v>
      </c>
      <c r="AJ29" s="1555"/>
      <c r="AK29" s="1556"/>
      <c r="AL29" s="512"/>
      <c r="AM29" s="516"/>
    </row>
    <row r="30" spans="1:41" ht="20.100000000000001" customHeight="1">
      <c r="A30" s="1557"/>
      <c r="B30" s="1575" t="s">
        <v>525</v>
      </c>
      <c r="C30" s="1578" t="s">
        <v>1303</v>
      </c>
      <c r="D30" s="1579"/>
      <c r="E30" s="1579"/>
      <c r="F30" s="1579"/>
      <c r="G30" s="1579"/>
      <c r="H30" s="1579"/>
      <c r="I30" s="1579"/>
      <c r="J30" s="1580"/>
      <c r="K30" s="1581" t="s">
        <v>1305</v>
      </c>
      <c r="L30" s="1581"/>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2"/>
      <c r="AI30" s="1583">
        <v>2</v>
      </c>
      <c r="AJ30" s="1583"/>
      <c r="AK30" s="1584"/>
      <c r="AL30" s="523"/>
      <c r="AM30" s="516"/>
    </row>
    <row r="31" spans="1:41" ht="20.100000000000001" customHeight="1">
      <c r="A31" s="1557"/>
      <c r="B31" s="1576"/>
      <c r="C31" s="1493" t="s">
        <v>1304</v>
      </c>
      <c r="D31" s="1494"/>
      <c r="E31" s="1494"/>
      <c r="F31" s="1494"/>
      <c r="G31" s="1494"/>
      <c r="H31" s="1494"/>
      <c r="I31" s="1494"/>
      <c r="J31" s="1495"/>
      <c r="K31" s="1496" t="s">
        <v>1306</v>
      </c>
      <c r="L31" s="1496"/>
      <c r="M31" s="1496"/>
      <c r="N31" s="1496"/>
      <c r="O31" s="1496"/>
      <c r="P31" s="1496"/>
      <c r="Q31" s="1496"/>
      <c r="R31" s="1496"/>
      <c r="S31" s="1496"/>
      <c r="T31" s="1496"/>
      <c r="U31" s="1496"/>
      <c r="V31" s="1496"/>
      <c r="W31" s="1496"/>
      <c r="X31" s="1496"/>
      <c r="Y31" s="1496"/>
      <c r="Z31" s="1496"/>
      <c r="AA31" s="1496"/>
      <c r="AB31" s="1496"/>
      <c r="AC31" s="1496"/>
      <c r="AD31" s="1496"/>
      <c r="AE31" s="1496"/>
      <c r="AF31" s="1496"/>
      <c r="AG31" s="1496"/>
      <c r="AH31" s="1497"/>
      <c r="AI31" s="1498">
        <v>11</v>
      </c>
      <c r="AJ31" s="1498"/>
      <c r="AK31" s="1499"/>
      <c r="AL31" s="524"/>
      <c r="AM31" s="516"/>
    </row>
    <row r="32" spans="1:41" ht="20.100000000000001" customHeight="1">
      <c r="A32" s="1557"/>
      <c r="B32" s="1576"/>
      <c r="C32" s="1500"/>
      <c r="D32" s="1501"/>
      <c r="E32" s="1501"/>
      <c r="F32" s="1501"/>
      <c r="G32" s="1501"/>
      <c r="H32" s="1501"/>
      <c r="I32" s="1501"/>
      <c r="J32" s="1502"/>
      <c r="K32" s="1503"/>
      <c r="L32" s="1503"/>
      <c r="M32" s="1503"/>
      <c r="N32" s="1503"/>
      <c r="O32" s="1503"/>
      <c r="P32" s="1503"/>
      <c r="Q32" s="1503"/>
      <c r="R32" s="1503"/>
      <c r="S32" s="1503"/>
      <c r="T32" s="1503"/>
      <c r="U32" s="1503"/>
      <c r="V32" s="1503"/>
      <c r="W32" s="1503"/>
      <c r="X32" s="1503"/>
      <c r="Y32" s="1503"/>
      <c r="Z32" s="1503"/>
      <c r="AA32" s="1503"/>
      <c r="AB32" s="1503"/>
      <c r="AC32" s="1503"/>
      <c r="AD32" s="1503"/>
      <c r="AE32" s="1503"/>
      <c r="AF32" s="1503"/>
      <c r="AG32" s="1503"/>
      <c r="AH32" s="1504"/>
      <c r="AI32" s="1498"/>
      <c r="AJ32" s="1498"/>
      <c r="AK32" s="1499"/>
      <c r="AL32" s="524"/>
      <c r="AM32" s="516"/>
    </row>
    <row r="33" spans="1:39" ht="20.100000000000001" customHeight="1">
      <c r="A33" s="1557"/>
      <c r="B33" s="1576"/>
      <c r="C33" s="1500"/>
      <c r="D33" s="1501"/>
      <c r="E33" s="1501"/>
      <c r="F33" s="1501"/>
      <c r="G33" s="1501"/>
      <c r="H33" s="1501"/>
      <c r="I33" s="1501"/>
      <c r="J33" s="1502"/>
      <c r="K33" s="1503"/>
      <c r="L33" s="1503"/>
      <c r="M33" s="1503"/>
      <c r="N33" s="1503"/>
      <c r="O33" s="1503"/>
      <c r="P33" s="1503"/>
      <c r="Q33" s="1503"/>
      <c r="R33" s="1503"/>
      <c r="S33" s="1503"/>
      <c r="T33" s="1503"/>
      <c r="U33" s="1503"/>
      <c r="V33" s="1503"/>
      <c r="W33" s="1503"/>
      <c r="X33" s="1503"/>
      <c r="Y33" s="1503"/>
      <c r="Z33" s="1503"/>
      <c r="AA33" s="1503"/>
      <c r="AB33" s="1503"/>
      <c r="AC33" s="1503"/>
      <c r="AD33" s="1503"/>
      <c r="AE33" s="1503"/>
      <c r="AF33" s="1503"/>
      <c r="AG33" s="1503"/>
      <c r="AH33" s="1504"/>
      <c r="AI33" s="1498"/>
      <c r="AJ33" s="1498"/>
      <c r="AK33" s="1499"/>
      <c r="AL33" s="524"/>
      <c r="AM33" s="516"/>
    </row>
    <row r="34" spans="1:39" ht="20.100000000000001" customHeight="1">
      <c r="A34" s="1557"/>
      <c r="B34" s="1576"/>
      <c r="C34" s="1550"/>
      <c r="D34" s="1551"/>
      <c r="E34" s="1551"/>
      <c r="F34" s="1551"/>
      <c r="G34" s="1551"/>
      <c r="H34" s="1551"/>
      <c r="I34" s="1551"/>
      <c r="J34" s="1552"/>
      <c r="K34" s="1553"/>
      <c r="L34" s="1553"/>
      <c r="M34" s="1553"/>
      <c r="N34" s="1553"/>
      <c r="O34" s="1553"/>
      <c r="P34" s="1553"/>
      <c r="Q34" s="1553"/>
      <c r="R34" s="1553"/>
      <c r="S34" s="1553"/>
      <c r="T34" s="1553"/>
      <c r="U34" s="1553"/>
      <c r="V34" s="1553"/>
      <c r="W34" s="1553"/>
      <c r="X34" s="1553"/>
      <c r="Y34" s="1553"/>
      <c r="Z34" s="1553"/>
      <c r="AA34" s="1553"/>
      <c r="AB34" s="1553"/>
      <c r="AC34" s="1553"/>
      <c r="AD34" s="1553"/>
      <c r="AE34" s="1553"/>
      <c r="AF34" s="1553"/>
      <c r="AG34" s="1553"/>
      <c r="AH34" s="1554"/>
      <c r="AI34" s="1505"/>
      <c r="AJ34" s="1505"/>
      <c r="AK34" s="1506"/>
      <c r="AL34" s="524"/>
      <c r="AM34" s="516"/>
    </row>
    <row r="35" spans="1:39" ht="26.45" customHeight="1">
      <c r="A35" s="1557"/>
      <c r="B35" s="1575" t="s">
        <v>526</v>
      </c>
      <c r="C35" s="1578" t="s">
        <v>1307</v>
      </c>
      <c r="D35" s="1579"/>
      <c r="E35" s="1579"/>
      <c r="F35" s="1579"/>
      <c r="G35" s="1579"/>
      <c r="H35" s="1579"/>
      <c r="I35" s="1579"/>
      <c r="J35" s="1580"/>
      <c r="K35" s="1581" t="s">
        <v>1308</v>
      </c>
      <c r="L35" s="1581"/>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2"/>
      <c r="AI35" s="1538">
        <v>8</v>
      </c>
      <c r="AJ35" s="1538"/>
      <c r="AK35" s="1539"/>
      <c r="AL35" s="524"/>
      <c r="AM35" s="516"/>
    </row>
    <row r="36" spans="1:39" ht="26.45" customHeight="1">
      <c r="A36" s="1557"/>
      <c r="B36" s="1576"/>
      <c r="C36" s="1493" t="s">
        <v>1309</v>
      </c>
      <c r="D36" s="1494"/>
      <c r="E36" s="1494"/>
      <c r="F36" s="1494"/>
      <c r="G36" s="1494"/>
      <c r="H36" s="1494"/>
      <c r="I36" s="1494"/>
      <c r="J36" s="1495"/>
      <c r="K36" s="1496" t="s">
        <v>1310</v>
      </c>
      <c r="L36" s="1496"/>
      <c r="M36" s="1496"/>
      <c r="N36" s="1496"/>
      <c r="O36" s="1496"/>
      <c r="P36" s="1496"/>
      <c r="Q36" s="1496"/>
      <c r="R36" s="1496"/>
      <c r="S36" s="1496"/>
      <c r="T36" s="1496"/>
      <c r="U36" s="1496"/>
      <c r="V36" s="1496"/>
      <c r="W36" s="1496"/>
      <c r="X36" s="1496"/>
      <c r="Y36" s="1496"/>
      <c r="Z36" s="1496"/>
      <c r="AA36" s="1496"/>
      <c r="AB36" s="1496"/>
      <c r="AC36" s="1496"/>
      <c r="AD36" s="1496"/>
      <c r="AE36" s="1496"/>
      <c r="AF36" s="1496"/>
      <c r="AG36" s="1496"/>
      <c r="AH36" s="1497"/>
      <c r="AI36" s="1567">
        <v>20</v>
      </c>
      <c r="AJ36" s="1567"/>
      <c r="AK36" s="1568"/>
      <c r="AL36" s="524"/>
      <c r="AM36" s="516"/>
    </row>
    <row r="37" spans="1:39" ht="26.45" customHeight="1">
      <c r="A37" s="1557"/>
      <c r="B37" s="1576"/>
      <c r="C37" s="1596" t="s">
        <v>1311</v>
      </c>
      <c r="D37" s="1597"/>
      <c r="E37" s="1597"/>
      <c r="F37" s="1597"/>
      <c r="G37" s="1597"/>
      <c r="H37" s="1597"/>
      <c r="I37" s="1597"/>
      <c r="J37" s="1598"/>
      <c r="K37" s="1599" t="s">
        <v>1312</v>
      </c>
      <c r="L37" s="1599"/>
      <c r="M37" s="1599"/>
      <c r="N37" s="1599"/>
      <c r="O37" s="1599"/>
      <c r="P37" s="1599"/>
      <c r="Q37" s="1599"/>
      <c r="R37" s="1599"/>
      <c r="S37" s="1599"/>
      <c r="T37" s="1599"/>
      <c r="U37" s="1599"/>
      <c r="V37" s="1599"/>
      <c r="W37" s="1599"/>
      <c r="X37" s="1599"/>
      <c r="Y37" s="1599"/>
      <c r="Z37" s="1599"/>
      <c r="AA37" s="1599"/>
      <c r="AB37" s="1599"/>
      <c r="AC37" s="1599"/>
      <c r="AD37" s="1599"/>
      <c r="AE37" s="1599"/>
      <c r="AF37" s="1599"/>
      <c r="AG37" s="1599"/>
      <c r="AH37" s="1600"/>
      <c r="AI37" s="1567">
        <v>60</v>
      </c>
      <c r="AJ37" s="1567"/>
      <c r="AK37" s="1568"/>
      <c r="AL37" s="524"/>
      <c r="AM37" s="516"/>
    </row>
    <row r="38" spans="1:39" ht="26.45" customHeight="1">
      <c r="A38" s="1557"/>
      <c r="B38" s="1576"/>
      <c r="C38" s="1493" t="s">
        <v>1313</v>
      </c>
      <c r="D38" s="1494"/>
      <c r="E38" s="1494"/>
      <c r="F38" s="1494"/>
      <c r="G38" s="1494"/>
      <c r="H38" s="1494"/>
      <c r="I38" s="1494"/>
      <c r="J38" s="1495"/>
      <c r="K38" s="1496" t="s">
        <v>1314</v>
      </c>
      <c r="L38" s="1496"/>
      <c r="M38" s="1496"/>
      <c r="N38" s="1496"/>
      <c r="O38" s="1496"/>
      <c r="P38" s="1496"/>
      <c r="Q38" s="1496"/>
      <c r="R38" s="1496"/>
      <c r="S38" s="1496"/>
      <c r="T38" s="1496"/>
      <c r="U38" s="1496"/>
      <c r="V38" s="1496"/>
      <c r="W38" s="1496"/>
      <c r="X38" s="1496"/>
      <c r="Y38" s="1496"/>
      <c r="Z38" s="1496"/>
      <c r="AA38" s="1496"/>
      <c r="AB38" s="1496"/>
      <c r="AC38" s="1496"/>
      <c r="AD38" s="1496"/>
      <c r="AE38" s="1496"/>
      <c r="AF38" s="1496"/>
      <c r="AG38" s="1496"/>
      <c r="AH38" s="1497"/>
      <c r="AI38" s="1567">
        <v>48</v>
      </c>
      <c r="AJ38" s="1567"/>
      <c r="AK38" s="1568"/>
      <c r="AL38" s="524"/>
      <c r="AM38" s="516"/>
    </row>
    <row r="39" spans="1:39" ht="26.45" customHeight="1">
      <c r="A39" s="1557"/>
      <c r="B39" s="1576"/>
      <c r="C39" s="1493" t="s">
        <v>1315</v>
      </c>
      <c r="D39" s="1494"/>
      <c r="E39" s="1494"/>
      <c r="F39" s="1494"/>
      <c r="G39" s="1494"/>
      <c r="H39" s="1494"/>
      <c r="I39" s="1494"/>
      <c r="J39" s="1495"/>
      <c r="K39" s="1496" t="s">
        <v>1316</v>
      </c>
      <c r="L39" s="1496"/>
      <c r="M39" s="1496"/>
      <c r="N39" s="1496"/>
      <c r="O39" s="1496"/>
      <c r="P39" s="1496"/>
      <c r="Q39" s="1496"/>
      <c r="R39" s="1496"/>
      <c r="S39" s="1496"/>
      <c r="T39" s="1496"/>
      <c r="U39" s="1496"/>
      <c r="V39" s="1496"/>
      <c r="W39" s="1496"/>
      <c r="X39" s="1496"/>
      <c r="Y39" s="1496"/>
      <c r="Z39" s="1496"/>
      <c r="AA39" s="1496"/>
      <c r="AB39" s="1496"/>
      <c r="AC39" s="1496"/>
      <c r="AD39" s="1496"/>
      <c r="AE39" s="1496"/>
      <c r="AF39" s="1496"/>
      <c r="AG39" s="1496"/>
      <c r="AH39" s="1497"/>
      <c r="AI39" s="1567">
        <v>48</v>
      </c>
      <c r="AJ39" s="1567"/>
      <c r="AK39" s="1568"/>
      <c r="AL39" s="524"/>
      <c r="AM39" s="516"/>
    </row>
    <row r="40" spans="1:39" ht="26.45" customHeight="1">
      <c r="A40" s="1557"/>
      <c r="B40" s="1576"/>
      <c r="C40" s="1493" t="s">
        <v>1317</v>
      </c>
      <c r="D40" s="1494"/>
      <c r="E40" s="1494"/>
      <c r="F40" s="1494"/>
      <c r="G40" s="1494"/>
      <c r="H40" s="1494"/>
      <c r="I40" s="1494"/>
      <c r="J40" s="1495"/>
      <c r="K40" s="1496" t="s">
        <v>1318</v>
      </c>
      <c r="L40" s="1496"/>
      <c r="M40" s="1496"/>
      <c r="N40" s="1496"/>
      <c r="O40" s="1496"/>
      <c r="P40" s="1496"/>
      <c r="Q40" s="1496"/>
      <c r="R40" s="1496"/>
      <c r="S40" s="1496"/>
      <c r="T40" s="1496"/>
      <c r="U40" s="1496"/>
      <c r="V40" s="1496"/>
      <c r="W40" s="1496"/>
      <c r="X40" s="1496"/>
      <c r="Y40" s="1496"/>
      <c r="Z40" s="1496"/>
      <c r="AA40" s="1496"/>
      <c r="AB40" s="1496"/>
      <c r="AC40" s="1496"/>
      <c r="AD40" s="1496"/>
      <c r="AE40" s="1496"/>
      <c r="AF40" s="1496"/>
      <c r="AG40" s="1496"/>
      <c r="AH40" s="1497"/>
      <c r="AI40" s="1567">
        <v>40</v>
      </c>
      <c r="AJ40" s="1567"/>
      <c r="AK40" s="1568"/>
      <c r="AL40" s="524"/>
      <c r="AM40" s="516"/>
    </row>
    <row r="41" spans="1:39" ht="20.100000000000001" customHeight="1">
      <c r="A41" s="1557"/>
      <c r="B41" s="1576"/>
      <c r="C41" s="1500"/>
      <c r="D41" s="1501"/>
      <c r="E41" s="1501"/>
      <c r="F41" s="1501"/>
      <c r="G41" s="1501"/>
      <c r="H41" s="1501"/>
      <c r="I41" s="1501"/>
      <c r="J41" s="1502"/>
      <c r="K41" s="1503"/>
      <c r="L41" s="1503"/>
      <c r="M41" s="1503"/>
      <c r="N41" s="1503"/>
      <c r="O41" s="1503"/>
      <c r="P41" s="1503"/>
      <c r="Q41" s="1503"/>
      <c r="R41" s="1503"/>
      <c r="S41" s="1503"/>
      <c r="T41" s="1503"/>
      <c r="U41" s="1503"/>
      <c r="V41" s="1503"/>
      <c r="W41" s="1503"/>
      <c r="X41" s="1503"/>
      <c r="Y41" s="1503"/>
      <c r="Z41" s="1503"/>
      <c r="AA41" s="1503"/>
      <c r="AB41" s="1503"/>
      <c r="AC41" s="1503"/>
      <c r="AD41" s="1503"/>
      <c r="AE41" s="1503"/>
      <c r="AF41" s="1503"/>
      <c r="AG41" s="1503"/>
      <c r="AH41" s="1504"/>
      <c r="AI41" s="1498"/>
      <c r="AJ41" s="1498"/>
      <c r="AK41" s="1499"/>
      <c r="AL41" s="524"/>
      <c r="AM41" s="516"/>
    </row>
    <row r="42" spans="1:39" ht="20.100000000000001" customHeight="1">
      <c r="A42" s="1557"/>
      <c r="B42" s="1577"/>
      <c r="C42" s="1550"/>
      <c r="D42" s="1551"/>
      <c r="E42" s="1551"/>
      <c r="F42" s="1551"/>
      <c r="G42" s="1551"/>
      <c r="H42" s="1551"/>
      <c r="I42" s="1551"/>
      <c r="J42" s="1552"/>
      <c r="K42" s="1553"/>
      <c r="L42" s="1553"/>
      <c r="M42" s="1553"/>
      <c r="N42" s="1553"/>
      <c r="O42" s="1553"/>
      <c r="P42" s="1553"/>
      <c r="Q42" s="1553"/>
      <c r="R42" s="1553"/>
      <c r="S42" s="1553"/>
      <c r="T42" s="1553"/>
      <c r="U42" s="1553"/>
      <c r="V42" s="1553"/>
      <c r="W42" s="1553"/>
      <c r="X42" s="1553"/>
      <c r="Y42" s="1553"/>
      <c r="Z42" s="1553"/>
      <c r="AA42" s="1553"/>
      <c r="AB42" s="1553"/>
      <c r="AC42" s="1553"/>
      <c r="AD42" s="1553"/>
      <c r="AE42" s="1553"/>
      <c r="AF42" s="1553"/>
      <c r="AG42" s="1553"/>
      <c r="AH42" s="1554"/>
      <c r="AI42" s="1505"/>
      <c r="AJ42" s="1505"/>
      <c r="AK42" s="1506"/>
      <c r="AL42" s="524"/>
      <c r="AM42" s="516"/>
    </row>
    <row r="43" spans="1:39" ht="18" customHeight="1">
      <c r="A43" s="1557"/>
      <c r="B43" s="1516" t="s">
        <v>271</v>
      </c>
      <c r="C43" s="1517"/>
      <c r="D43" s="1517"/>
      <c r="E43" s="1517"/>
      <c r="F43" s="1517"/>
      <c r="G43" s="1517"/>
      <c r="H43" s="1517"/>
      <c r="I43" s="1517"/>
      <c r="J43" s="1518"/>
      <c r="K43" s="923" t="s">
        <v>1021</v>
      </c>
      <c r="L43" s="1519" t="s">
        <v>885</v>
      </c>
      <c r="M43" s="1520"/>
      <c r="N43" s="1520"/>
      <c r="O43" s="1520"/>
      <c r="P43" s="923"/>
      <c r="Q43" s="1516" t="s">
        <v>527</v>
      </c>
      <c r="R43" s="1517"/>
      <c r="S43" s="1517"/>
      <c r="T43" s="1517"/>
      <c r="U43" s="1521" t="s">
        <v>886</v>
      </c>
      <c r="V43" s="1521"/>
      <c r="W43" s="1521"/>
      <c r="X43" s="1521"/>
      <c r="Y43" s="1521"/>
      <c r="Z43" s="1521"/>
      <c r="AA43" s="1521"/>
      <c r="AB43" s="1521"/>
      <c r="AC43" s="1521"/>
      <c r="AD43" s="1521"/>
      <c r="AE43" s="1521"/>
      <c r="AF43" s="1521"/>
      <c r="AG43" s="1521"/>
      <c r="AH43" s="1521"/>
      <c r="AI43" s="1522"/>
      <c r="AJ43" s="1522"/>
      <c r="AK43" s="1523"/>
      <c r="AL43" s="524"/>
      <c r="AM43" s="516"/>
    </row>
    <row r="44" spans="1:39" ht="18" customHeight="1">
      <c r="A44" s="1557"/>
      <c r="B44" s="1524" t="s">
        <v>528</v>
      </c>
      <c r="C44" s="1525"/>
      <c r="D44" s="1525"/>
      <c r="E44" s="1525"/>
      <c r="F44" s="1525"/>
      <c r="G44" s="1525"/>
      <c r="H44" s="1525"/>
      <c r="I44" s="1525"/>
      <c r="J44" s="1526"/>
      <c r="K44" s="1532" t="s">
        <v>1319</v>
      </c>
      <c r="L44" s="1533"/>
      <c r="M44" s="1534"/>
      <c r="N44" s="1535" t="s">
        <v>1320</v>
      </c>
      <c r="O44" s="1536"/>
      <c r="P44" s="1536"/>
      <c r="Q44" s="1536"/>
      <c r="R44" s="1536"/>
      <c r="S44" s="1536"/>
      <c r="T44" s="1536"/>
      <c r="U44" s="1536"/>
      <c r="V44" s="1536"/>
      <c r="W44" s="1536"/>
      <c r="X44" s="1536"/>
      <c r="Y44" s="1536"/>
      <c r="Z44" s="1536"/>
      <c r="AA44" s="1536"/>
      <c r="AB44" s="1536"/>
      <c r="AC44" s="1536"/>
      <c r="AD44" s="1536"/>
      <c r="AE44" s="1536"/>
      <c r="AF44" s="1536"/>
      <c r="AG44" s="1536"/>
      <c r="AH44" s="1537"/>
      <c r="AI44" s="1538">
        <v>3</v>
      </c>
      <c r="AJ44" s="1538"/>
      <c r="AK44" s="1539"/>
      <c r="AL44" s="524"/>
      <c r="AM44" s="516"/>
    </row>
    <row r="45" spans="1:39" ht="18" customHeight="1">
      <c r="A45" s="1557"/>
      <c r="B45" s="1527"/>
      <c r="C45" s="1484"/>
      <c r="D45" s="1484"/>
      <c r="E45" s="1484"/>
      <c r="F45" s="1484"/>
      <c r="G45" s="1484"/>
      <c r="H45" s="1484"/>
      <c r="I45" s="1484"/>
      <c r="J45" s="1528"/>
      <c r="K45" s="1540" t="s">
        <v>1319</v>
      </c>
      <c r="L45" s="1541"/>
      <c r="M45" s="1542"/>
      <c r="N45" s="1593" t="s">
        <v>1321</v>
      </c>
      <c r="O45" s="1594"/>
      <c r="P45" s="1594"/>
      <c r="Q45" s="1594"/>
      <c r="R45" s="1594"/>
      <c r="S45" s="1594"/>
      <c r="T45" s="1594"/>
      <c r="U45" s="1594"/>
      <c r="V45" s="1594"/>
      <c r="W45" s="1594"/>
      <c r="X45" s="1594"/>
      <c r="Y45" s="1594"/>
      <c r="Z45" s="1594"/>
      <c r="AA45" s="1594"/>
      <c r="AB45" s="1594"/>
      <c r="AC45" s="1594"/>
      <c r="AD45" s="1594"/>
      <c r="AE45" s="1594"/>
      <c r="AF45" s="1594"/>
      <c r="AG45" s="1594"/>
      <c r="AH45" s="1595"/>
      <c r="AI45" s="1567">
        <v>3</v>
      </c>
      <c r="AJ45" s="1567"/>
      <c r="AK45" s="1568"/>
      <c r="AL45" s="524"/>
      <c r="AM45" s="516"/>
    </row>
    <row r="46" spans="1:39" ht="18" customHeight="1">
      <c r="A46" s="1557"/>
      <c r="B46" s="1527"/>
      <c r="C46" s="1484"/>
      <c r="D46" s="1484"/>
      <c r="E46" s="1484"/>
      <c r="F46" s="1484"/>
      <c r="G46" s="1484"/>
      <c r="H46" s="1484"/>
      <c r="I46" s="1484"/>
      <c r="J46" s="1528"/>
      <c r="K46" s="1569"/>
      <c r="L46" s="1570"/>
      <c r="M46" s="1571"/>
      <c r="N46" s="1572"/>
      <c r="O46" s="1573"/>
      <c r="P46" s="1573"/>
      <c r="Q46" s="1573"/>
      <c r="R46" s="1573"/>
      <c r="S46" s="1573"/>
      <c r="T46" s="1573"/>
      <c r="U46" s="1573"/>
      <c r="V46" s="1573"/>
      <c r="W46" s="1573"/>
      <c r="X46" s="1573"/>
      <c r="Y46" s="1573"/>
      <c r="Z46" s="1573"/>
      <c r="AA46" s="1573"/>
      <c r="AB46" s="1573"/>
      <c r="AC46" s="1573"/>
      <c r="AD46" s="1573"/>
      <c r="AE46" s="1573"/>
      <c r="AF46" s="1573"/>
      <c r="AG46" s="1573"/>
      <c r="AH46" s="1574"/>
      <c r="AI46" s="1498"/>
      <c r="AJ46" s="1498"/>
      <c r="AK46" s="1499"/>
      <c r="AL46" s="524"/>
      <c r="AM46" s="516"/>
    </row>
    <row r="47" spans="1:39" ht="18" customHeight="1">
      <c r="A47" s="1557"/>
      <c r="B47" s="1529"/>
      <c r="C47" s="1530"/>
      <c r="D47" s="1530"/>
      <c r="E47" s="1530"/>
      <c r="F47" s="1530"/>
      <c r="G47" s="1530"/>
      <c r="H47" s="1530"/>
      <c r="I47" s="1530"/>
      <c r="J47" s="1531"/>
      <c r="K47" s="1508"/>
      <c r="L47" s="1509"/>
      <c r="M47" s="1510"/>
      <c r="N47" s="1511"/>
      <c r="O47" s="1512"/>
      <c r="P47" s="1512"/>
      <c r="Q47" s="1512"/>
      <c r="R47" s="1512"/>
      <c r="S47" s="1512"/>
      <c r="T47" s="1512"/>
      <c r="U47" s="1512"/>
      <c r="V47" s="1512"/>
      <c r="W47" s="1512"/>
      <c r="X47" s="1512"/>
      <c r="Y47" s="1512"/>
      <c r="Z47" s="1512"/>
      <c r="AA47" s="1512"/>
      <c r="AB47" s="1512"/>
      <c r="AC47" s="1512"/>
      <c r="AD47" s="1512"/>
      <c r="AE47" s="1512"/>
      <c r="AF47" s="1512"/>
      <c r="AG47" s="1512"/>
      <c r="AH47" s="1513"/>
      <c r="AI47" s="1505"/>
      <c r="AJ47" s="1505"/>
      <c r="AK47" s="1506"/>
      <c r="AL47" s="524"/>
      <c r="AM47" s="516"/>
    </row>
    <row r="48" spans="1:39" ht="18" customHeight="1">
      <c r="A48" s="1557"/>
      <c r="B48" s="1529" t="s">
        <v>887</v>
      </c>
      <c r="C48" s="1530"/>
      <c r="D48" s="1530"/>
      <c r="E48" s="1530"/>
      <c r="F48" s="1530"/>
      <c r="G48" s="1543">
        <f>SUM(N48,T48,Z48,AF48)</f>
        <v>243</v>
      </c>
      <c r="H48" s="1543"/>
      <c r="I48" s="1543"/>
      <c r="J48" s="1544"/>
      <c r="K48" s="1545" t="s">
        <v>525</v>
      </c>
      <c r="L48" s="1546"/>
      <c r="M48" s="1546"/>
      <c r="N48" s="1547">
        <f>SUM(AI30:AK34)</f>
        <v>13</v>
      </c>
      <c r="O48" s="1547"/>
      <c r="P48" s="1548"/>
      <c r="Q48" s="1545" t="s">
        <v>526</v>
      </c>
      <c r="R48" s="1546"/>
      <c r="S48" s="1546"/>
      <c r="T48" s="1547">
        <f>SUM(AI35:AK42)</f>
        <v>224</v>
      </c>
      <c r="U48" s="1547"/>
      <c r="V48" s="1548"/>
      <c r="W48" s="1545" t="s">
        <v>529</v>
      </c>
      <c r="X48" s="1546"/>
      <c r="Y48" s="1546"/>
      <c r="Z48" s="1547">
        <f>AI43</f>
        <v>0</v>
      </c>
      <c r="AA48" s="1547"/>
      <c r="AB48" s="1548"/>
      <c r="AC48" s="1546" t="s">
        <v>688</v>
      </c>
      <c r="AD48" s="1546"/>
      <c r="AE48" s="1546"/>
      <c r="AF48" s="1547">
        <f>SUM(AI44:AK47)</f>
        <v>6</v>
      </c>
      <c r="AG48" s="1547"/>
      <c r="AH48" s="1547"/>
      <c r="AI48" s="924"/>
      <c r="AJ48" s="924"/>
      <c r="AK48" s="925"/>
      <c r="AL48" s="517"/>
      <c r="AM48" s="516"/>
    </row>
    <row r="49" spans="1:39" ht="18" customHeight="1">
      <c r="A49" s="1557"/>
      <c r="B49" s="1525" t="s">
        <v>530</v>
      </c>
      <c r="C49" s="1525"/>
      <c r="D49" s="1525"/>
      <c r="E49" s="1525"/>
      <c r="F49" s="1525"/>
      <c r="G49" s="1525"/>
      <c r="H49" s="1525"/>
      <c r="I49" s="1525"/>
      <c r="J49" s="1526"/>
      <c r="K49" s="1637" t="s">
        <v>888</v>
      </c>
      <c r="L49" s="1638"/>
      <c r="M49" s="1638"/>
      <c r="N49" s="926"/>
      <c r="O49" s="927"/>
      <c r="P49" s="927"/>
      <c r="Q49" s="927"/>
      <c r="R49" s="927"/>
      <c r="S49" s="927"/>
      <c r="T49" s="927"/>
      <c r="U49" s="927"/>
      <c r="V49" s="525"/>
      <c r="W49" s="525"/>
      <c r="X49" s="525"/>
      <c r="Y49" s="1639">
        <v>6600</v>
      </c>
      <c r="Z49" s="1639"/>
      <c r="AA49" s="1639"/>
      <c r="AB49" s="1640"/>
      <c r="AC49" s="1585" t="s">
        <v>272</v>
      </c>
      <c r="AD49" s="1565"/>
      <c r="AE49" s="1565"/>
      <c r="AF49" s="1565"/>
      <c r="AG49" s="1601">
        <f>Y49+Y50</f>
        <v>6600</v>
      </c>
      <c r="AH49" s="1601"/>
      <c r="AI49" s="1601"/>
      <c r="AJ49" s="1601"/>
      <c r="AK49" s="1602"/>
      <c r="AL49" s="524"/>
      <c r="AM49" s="516"/>
    </row>
    <row r="50" spans="1:39" ht="18" customHeight="1">
      <c r="A50" s="1557"/>
      <c r="B50" s="1484"/>
      <c r="C50" s="1484"/>
      <c r="D50" s="1484"/>
      <c r="E50" s="1484"/>
      <c r="F50" s="1484"/>
      <c r="G50" s="1484"/>
      <c r="H50" s="1484"/>
      <c r="I50" s="1484"/>
      <c r="J50" s="1528"/>
      <c r="K50" s="1514" t="s">
        <v>531</v>
      </c>
      <c r="L50" s="1515"/>
      <c r="M50" s="1515"/>
      <c r="N50" s="1549"/>
      <c r="O50" s="1549"/>
      <c r="P50" s="1549"/>
      <c r="Q50" s="1549"/>
      <c r="R50" s="1549"/>
      <c r="S50" s="1549"/>
      <c r="T50" s="1549"/>
      <c r="U50" s="1549"/>
      <c r="V50" s="1549"/>
      <c r="W50" s="1549"/>
      <c r="X50" s="526" t="s">
        <v>864</v>
      </c>
      <c r="Y50" s="1589"/>
      <c r="Z50" s="1589"/>
      <c r="AA50" s="1589"/>
      <c r="AB50" s="1590"/>
      <c r="AC50" s="1586"/>
      <c r="AD50" s="1482"/>
      <c r="AE50" s="1482"/>
      <c r="AF50" s="1482"/>
      <c r="AG50" s="1603"/>
      <c r="AH50" s="1603"/>
      <c r="AI50" s="1603"/>
      <c r="AJ50" s="1603"/>
      <c r="AK50" s="1604"/>
      <c r="AL50" s="524"/>
      <c r="AM50" s="516"/>
    </row>
    <row r="51" spans="1:39" ht="36.6" customHeight="1">
      <c r="A51" s="1558"/>
      <c r="B51" s="1530"/>
      <c r="C51" s="1530"/>
      <c r="D51" s="1530"/>
      <c r="E51" s="1530"/>
      <c r="F51" s="1530"/>
      <c r="G51" s="1530"/>
      <c r="H51" s="1530"/>
      <c r="I51" s="1530"/>
      <c r="J51" s="1531"/>
      <c r="K51" s="928" t="s">
        <v>532</v>
      </c>
      <c r="L51" s="929"/>
      <c r="M51" s="929"/>
      <c r="N51" s="1591" t="s">
        <v>1322</v>
      </c>
      <c r="O51" s="1592"/>
      <c r="P51" s="1592"/>
      <c r="Q51" s="1592"/>
      <c r="R51" s="1592"/>
      <c r="S51" s="1592"/>
      <c r="T51" s="1592"/>
      <c r="U51" s="1592"/>
      <c r="V51" s="1592"/>
      <c r="W51" s="1592"/>
      <c r="X51" s="1592"/>
      <c r="Y51" s="1592"/>
      <c r="Z51" s="1592"/>
      <c r="AA51" s="1592"/>
      <c r="AB51" s="930" t="s">
        <v>864</v>
      </c>
      <c r="AC51" s="1587"/>
      <c r="AD51" s="1588"/>
      <c r="AE51" s="1588"/>
      <c r="AF51" s="1588"/>
      <c r="AG51" s="1605"/>
      <c r="AH51" s="1605"/>
      <c r="AI51" s="1605"/>
      <c r="AJ51" s="1605"/>
      <c r="AK51" s="1606"/>
      <c r="AL51" s="524"/>
      <c r="AM51" s="516"/>
    </row>
    <row r="52" spans="1:39" ht="18" customHeight="1">
      <c r="A52" s="1615" t="s">
        <v>889</v>
      </c>
      <c r="B52" s="1612" t="s">
        <v>533</v>
      </c>
      <c r="C52" s="1613"/>
      <c r="D52" s="1613"/>
      <c r="E52" s="1613"/>
      <c r="F52" s="1613"/>
      <c r="G52" s="1613"/>
      <c r="H52" s="1613"/>
      <c r="I52" s="1613"/>
      <c r="J52" s="1614"/>
      <c r="K52" s="931" t="s">
        <v>1021</v>
      </c>
      <c r="L52" s="1618" t="s">
        <v>1135</v>
      </c>
      <c r="M52" s="1619"/>
      <c r="N52" s="1619"/>
      <c r="O52" s="1619"/>
      <c r="P52" s="1619"/>
      <c r="Q52" s="1619"/>
      <c r="R52" s="1619"/>
      <c r="S52" s="1619"/>
      <c r="T52" s="1619"/>
      <c r="U52" s="1619"/>
      <c r="V52" s="1619"/>
      <c r="W52" s="1619"/>
      <c r="X52" s="1619"/>
      <c r="Y52" s="1619"/>
      <c r="Z52" s="1619"/>
      <c r="AA52" s="1619"/>
      <c r="AB52" s="1619"/>
      <c r="AC52" s="1619"/>
      <c r="AD52" s="1619"/>
      <c r="AE52" s="1619"/>
      <c r="AF52" s="1619"/>
      <c r="AG52" s="1619"/>
      <c r="AH52" s="1619"/>
      <c r="AI52" s="1619"/>
      <c r="AJ52" s="1619"/>
      <c r="AK52" s="1620"/>
      <c r="AL52" s="524"/>
      <c r="AM52" s="516"/>
    </row>
    <row r="53" spans="1:39" ht="18" customHeight="1">
      <c r="A53" s="1616"/>
      <c r="B53" s="1559"/>
      <c r="C53" s="1560"/>
      <c r="D53" s="1560"/>
      <c r="E53" s="1560"/>
      <c r="F53" s="1560"/>
      <c r="G53" s="1560"/>
      <c r="H53" s="1560"/>
      <c r="I53" s="1560"/>
      <c r="J53" s="1561"/>
      <c r="K53" s="932" t="s">
        <v>1021</v>
      </c>
      <c r="L53" s="1632" t="s">
        <v>1162</v>
      </c>
      <c r="M53" s="1633"/>
      <c r="N53" s="1633"/>
      <c r="O53" s="1633"/>
      <c r="P53" s="1633"/>
      <c r="Q53" s="1633"/>
      <c r="R53" s="1633"/>
      <c r="S53" s="1633"/>
      <c r="T53" s="1633"/>
      <c r="U53" s="1633"/>
      <c r="V53" s="933"/>
      <c r="W53" s="1632" t="s">
        <v>1163</v>
      </c>
      <c r="X53" s="1633"/>
      <c r="Y53" s="1633"/>
      <c r="Z53" s="1633"/>
      <c r="AA53" s="1633"/>
      <c r="AB53" s="1633"/>
      <c r="AC53" s="1633"/>
      <c r="AD53" s="1633"/>
      <c r="AE53" s="1633"/>
      <c r="AF53" s="1634"/>
      <c r="AG53" s="1635" t="s">
        <v>1104</v>
      </c>
      <c r="AH53" s="1636"/>
      <c r="AI53" s="1621">
        <f>様式6!AH124</f>
        <v>9</v>
      </c>
      <c r="AJ53" s="1622"/>
      <c r="AK53" s="1623"/>
      <c r="AL53" s="527"/>
      <c r="AM53" s="516"/>
    </row>
    <row r="54" spans="1:39" ht="27.95" customHeight="1">
      <c r="A54" s="1616"/>
      <c r="B54" s="1624" t="s">
        <v>534</v>
      </c>
      <c r="C54" s="1625"/>
      <c r="D54" s="1625"/>
      <c r="E54" s="1625"/>
      <c r="F54" s="1625"/>
      <c r="G54" s="1625"/>
      <c r="H54" s="1625"/>
      <c r="I54" s="1625"/>
      <c r="J54" s="1626"/>
      <c r="K54" s="1624" t="s">
        <v>1323</v>
      </c>
      <c r="L54" s="1625"/>
      <c r="M54" s="1625"/>
      <c r="N54" s="1625"/>
      <c r="O54" s="1625"/>
      <c r="P54" s="1625"/>
      <c r="Q54" s="1625"/>
      <c r="R54" s="1625"/>
      <c r="S54" s="1625"/>
      <c r="T54" s="1625"/>
      <c r="U54" s="1625"/>
      <c r="V54" s="1625"/>
      <c r="W54" s="1625"/>
      <c r="X54" s="1625"/>
      <c r="Y54" s="1625"/>
      <c r="Z54" s="1625"/>
      <c r="AA54" s="1625"/>
      <c r="AB54" s="1625"/>
      <c r="AC54" s="1625"/>
      <c r="AD54" s="1625"/>
      <c r="AE54" s="1625"/>
      <c r="AF54" s="1625"/>
      <c r="AG54" s="1625"/>
      <c r="AH54" s="1625"/>
      <c r="AI54" s="1625"/>
      <c r="AJ54" s="1625"/>
      <c r="AK54" s="1627"/>
      <c r="AL54" s="528"/>
      <c r="AM54" s="516"/>
    </row>
    <row r="55" spans="1:39" ht="27.95" customHeight="1" thickBot="1">
      <c r="A55" s="1617"/>
      <c r="B55" s="1628" t="s">
        <v>535</v>
      </c>
      <c r="C55" s="1629"/>
      <c r="D55" s="1629"/>
      <c r="E55" s="1629"/>
      <c r="F55" s="1629"/>
      <c r="G55" s="1629"/>
      <c r="H55" s="1629"/>
      <c r="I55" s="1629"/>
      <c r="J55" s="1630"/>
      <c r="K55" s="1628" t="s">
        <v>1324</v>
      </c>
      <c r="L55" s="1629"/>
      <c r="M55" s="1629"/>
      <c r="N55" s="1629"/>
      <c r="O55" s="1629"/>
      <c r="P55" s="1629"/>
      <c r="Q55" s="1629"/>
      <c r="R55" s="1629"/>
      <c r="S55" s="1629"/>
      <c r="T55" s="1629"/>
      <c r="U55" s="1629"/>
      <c r="V55" s="1629"/>
      <c r="W55" s="1629"/>
      <c r="X55" s="1629"/>
      <c r="Y55" s="1629"/>
      <c r="Z55" s="1629"/>
      <c r="AA55" s="1629"/>
      <c r="AB55" s="1629"/>
      <c r="AC55" s="1629"/>
      <c r="AD55" s="1629"/>
      <c r="AE55" s="1629"/>
      <c r="AF55" s="1629"/>
      <c r="AG55" s="1629"/>
      <c r="AH55" s="1629"/>
      <c r="AI55" s="1629"/>
      <c r="AJ55" s="1629"/>
      <c r="AK55" s="1631"/>
      <c r="AL55" s="528"/>
      <c r="AM55" s="516"/>
    </row>
    <row r="56" spans="1:39" ht="12" customHeight="1">
      <c r="A56" s="529" t="s">
        <v>890</v>
      </c>
      <c r="B56" s="919"/>
      <c r="C56" s="919"/>
      <c r="D56" s="919"/>
      <c r="E56" s="919"/>
      <c r="F56" s="919"/>
      <c r="G56" s="919"/>
      <c r="H56" s="919"/>
      <c r="I56" s="919"/>
      <c r="J56" s="919"/>
      <c r="K56" s="919"/>
      <c r="L56" s="919"/>
      <c r="M56" s="919"/>
      <c r="N56" s="919"/>
      <c r="O56" s="919"/>
      <c r="P56" s="919"/>
      <c r="Q56" s="919"/>
      <c r="R56" s="919"/>
      <c r="S56" s="919"/>
      <c r="T56" s="919"/>
      <c r="U56" s="919"/>
      <c r="V56" s="919"/>
      <c r="W56" s="919"/>
      <c r="X56" s="919"/>
      <c r="Y56" s="919"/>
      <c r="Z56" s="919"/>
      <c r="AA56" s="919"/>
      <c r="AB56" s="919"/>
      <c r="AC56" s="919"/>
      <c r="AD56" s="919"/>
      <c r="AE56" s="919"/>
      <c r="AF56" s="919"/>
      <c r="AG56" s="919"/>
      <c r="AH56" s="919"/>
      <c r="AI56" s="919"/>
      <c r="AJ56" s="919"/>
      <c r="AK56" s="919"/>
      <c r="AL56" s="517"/>
      <c r="AM56" s="516"/>
    </row>
    <row r="57" spans="1:39" ht="12" customHeight="1">
      <c r="A57" s="529" t="s">
        <v>536</v>
      </c>
      <c r="B57" s="919"/>
      <c r="C57" s="919"/>
      <c r="D57" s="919"/>
      <c r="E57" s="919"/>
      <c r="F57" s="919"/>
      <c r="G57" s="919"/>
      <c r="H57" s="919"/>
      <c r="I57" s="919"/>
      <c r="J57" s="919"/>
      <c r="K57" s="919"/>
      <c r="L57" s="919"/>
      <c r="M57" s="919"/>
      <c r="N57" s="919"/>
      <c r="O57" s="919"/>
      <c r="P57" s="919"/>
      <c r="Q57" s="919"/>
      <c r="R57" s="919"/>
      <c r="S57" s="919"/>
      <c r="T57" s="919"/>
      <c r="U57" s="919"/>
      <c r="V57" s="919"/>
      <c r="W57" s="919"/>
      <c r="X57" s="919"/>
      <c r="Y57" s="919"/>
      <c r="Z57" s="919"/>
      <c r="AA57" s="919"/>
      <c r="AB57" s="919"/>
      <c r="AC57" s="919"/>
      <c r="AD57" s="919"/>
      <c r="AE57" s="919"/>
      <c r="AF57" s="919"/>
      <c r="AG57" s="919"/>
      <c r="AH57" s="919"/>
      <c r="AI57" s="919"/>
      <c r="AJ57" s="919"/>
      <c r="AK57" s="919"/>
      <c r="AL57" s="517"/>
      <c r="AM57" s="516"/>
    </row>
    <row r="58" spans="1:39" ht="12" customHeight="1">
      <c r="A58" s="529" t="s">
        <v>537</v>
      </c>
      <c r="B58" s="919"/>
      <c r="C58" s="919"/>
      <c r="D58" s="919"/>
      <c r="E58" s="919"/>
      <c r="F58" s="919"/>
      <c r="G58" s="919"/>
      <c r="H58" s="919"/>
      <c r="I58" s="919"/>
      <c r="J58" s="919"/>
      <c r="K58" s="919"/>
      <c r="L58" s="919"/>
      <c r="M58" s="919"/>
      <c r="N58" s="919"/>
      <c r="O58" s="919"/>
      <c r="P58" s="919"/>
      <c r="Q58" s="919"/>
      <c r="R58" s="919"/>
      <c r="S58" s="919"/>
      <c r="T58" s="919"/>
      <c r="U58" s="919"/>
      <c r="V58" s="919"/>
      <c r="W58" s="919"/>
      <c r="X58" s="919"/>
      <c r="Y58" s="919"/>
      <c r="Z58" s="919"/>
      <c r="AA58" s="919"/>
      <c r="AB58" s="919"/>
      <c r="AC58" s="919"/>
      <c r="AD58" s="919"/>
      <c r="AE58" s="919"/>
      <c r="AF58" s="919"/>
      <c r="AG58" s="919"/>
      <c r="AH58" s="919"/>
      <c r="AI58" s="919"/>
      <c r="AJ58" s="919"/>
      <c r="AK58" s="919"/>
      <c r="AL58" s="517"/>
      <c r="AM58" s="516"/>
    </row>
    <row r="59" spans="1:39" ht="12" customHeight="1">
      <c r="A59" s="529" t="s">
        <v>273</v>
      </c>
      <c r="B59" s="919"/>
      <c r="C59" s="919"/>
      <c r="D59" s="919"/>
      <c r="E59" s="919"/>
      <c r="F59" s="919"/>
      <c r="G59" s="919"/>
      <c r="H59" s="919"/>
      <c r="I59" s="919"/>
      <c r="J59" s="919"/>
      <c r="K59" s="919"/>
      <c r="L59" s="919"/>
      <c r="M59" s="919"/>
      <c r="N59" s="919"/>
      <c r="O59" s="919"/>
      <c r="P59" s="919"/>
      <c r="Q59" s="919"/>
      <c r="R59" s="919"/>
      <c r="S59" s="919"/>
      <c r="T59" s="919"/>
      <c r="U59" s="919"/>
      <c r="V59" s="919"/>
      <c r="W59" s="919"/>
      <c r="X59" s="919"/>
      <c r="Y59" s="919"/>
      <c r="Z59" s="919"/>
      <c r="AA59" s="919"/>
      <c r="AB59" s="919"/>
      <c r="AC59" s="919"/>
      <c r="AD59" s="919"/>
      <c r="AE59" s="919"/>
      <c r="AF59" s="919"/>
      <c r="AG59" s="919"/>
      <c r="AH59" s="919"/>
      <c r="AI59" s="919"/>
      <c r="AJ59" s="919"/>
      <c r="AK59" s="919"/>
      <c r="AL59" s="517"/>
      <c r="AM59" s="516"/>
    </row>
    <row r="60" spans="1:39" ht="12" customHeight="1">
      <c r="A60" s="529" t="s">
        <v>539</v>
      </c>
      <c r="B60" s="919"/>
      <c r="C60" s="919"/>
      <c r="D60" s="919"/>
      <c r="E60" s="919"/>
      <c r="F60" s="919"/>
      <c r="G60" s="919"/>
      <c r="H60" s="919"/>
      <c r="I60" s="919"/>
      <c r="J60" s="919"/>
      <c r="K60" s="919"/>
      <c r="L60" s="919"/>
      <c r="M60" s="919"/>
      <c r="N60" s="919"/>
      <c r="O60" s="919"/>
      <c r="P60" s="919"/>
      <c r="Q60" s="919"/>
      <c r="R60" s="919"/>
      <c r="S60" s="919"/>
      <c r="T60" s="919"/>
      <c r="U60" s="919"/>
      <c r="V60" s="919"/>
      <c r="W60" s="919"/>
      <c r="X60" s="919"/>
      <c r="Y60" s="919"/>
      <c r="Z60" s="919"/>
      <c r="AA60" s="919"/>
      <c r="AB60" s="919"/>
      <c r="AC60" s="919"/>
      <c r="AD60" s="919"/>
      <c r="AE60" s="919"/>
      <c r="AF60" s="919"/>
      <c r="AG60" s="919"/>
      <c r="AH60" s="919"/>
      <c r="AI60" s="919"/>
      <c r="AJ60" s="919"/>
      <c r="AK60" s="919"/>
      <c r="AL60" s="517"/>
      <c r="AM60" s="516"/>
    </row>
    <row r="61" spans="1:39" ht="12" customHeight="1">
      <c r="A61" s="529" t="s">
        <v>507</v>
      </c>
      <c r="B61" s="919"/>
      <c r="C61" s="919"/>
      <c r="D61" s="919"/>
      <c r="E61" s="919"/>
      <c r="F61" s="919"/>
      <c r="G61" s="919"/>
      <c r="H61" s="919"/>
      <c r="I61" s="919"/>
      <c r="J61" s="919"/>
      <c r="K61" s="919"/>
      <c r="L61" s="919"/>
      <c r="M61" s="919"/>
      <c r="N61" s="919"/>
      <c r="O61" s="919"/>
      <c r="P61" s="919"/>
      <c r="Q61" s="919"/>
      <c r="R61" s="919"/>
      <c r="S61" s="919"/>
      <c r="T61" s="919"/>
      <c r="U61" s="919"/>
      <c r="V61" s="919"/>
      <c r="W61" s="919"/>
      <c r="X61" s="919"/>
      <c r="Y61" s="919"/>
      <c r="Z61" s="919"/>
      <c r="AA61" s="919"/>
      <c r="AB61" s="919"/>
      <c r="AC61" s="919"/>
      <c r="AD61" s="919"/>
      <c r="AE61" s="919"/>
      <c r="AF61" s="919"/>
      <c r="AG61" s="919"/>
      <c r="AH61" s="919"/>
      <c r="AI61" s="919"/>
      <c r="AJ61" s="919"/>
      <c r="AK61" s="919"/>
      <c r="AL61" s="517"/>
      <c r="AM61" s="516"/>
    </row>
    <row r="62" spans="1:39" ht="12" customHeight="1">
      <c r="A62" s="530"/>
      <c r="B62" s="919"/>
      <c r="C62" s="919"/>
      <c r="D62" s="919"/>
      <c r="E62" s="919"/>
      <c r="F62" s="919"/>
      <c r="G62" s="919"/>
      <c r="H62" s="919"/>
      <c r="I62" s="919"/>
      <c r="J62" s="919"/>
      <c r="K62" s="919"/>
      <c r="L62" s="919"/>
      <c r="M62" s="919"/>
      <c r="N62" s="919"/>
      <c r="O62" s="919"/>
      <c r="P62" s="919"/>
      <c r="Q62" s="919"/>
      <c r="R62" s="919"/>
      <c r="S62" s="919"/>
      <c r="T62" s="919"/>
      <c r="U62" s="919"/>
      <c r="V62" s="919"/>
      <c r="W62" s="919"/>
      <c r="X62" s="919"/>
      <c r="Y62" s="919"/>
      <c r="Z62" s="919"/>
      <c r="AA62" s="919"/>
      <c r="AB62" s="919"/>
      <c r="AC62" s="919"/>
      <c r="AD62" s="919"/>
      <c r="AE62" s="919"/>
      <c r="AF62" s="919"/>
      <c r="AG62" s="919"/>
      <c r="AH62" s="919"/>
      <c r="AI62" s="919"/>
      <c r="AJ62" s="919"/>
      <c r="AK62" s="919"/>
      <c r="AL62" s="517"/>
      <c r="AM62" s="516"/>
    </row>
  </sheetData>
  <mergeCells count="177">
    <mergeCell ref="A27:AG27"/>
    <mergeCell ref="K39:AH39"/>
    <mergeCell ref="AI39:AK39"/>
    <mergeCell ref="C40:J40"/>
    <mergeCell ref="A26:AG26"/>
    <mergeCell ref="AI26:AK26"/>
    <mergeCell ref="B52:J53"/>
    <mergeCell ref="A52:A55"/>
    <mergeCell ref="L52:AK52"/>
    <mergeCell ref="AI53:AK53"/>
    <mergeCell ref="B54:J54"/>
    <mergeCell ref="K54:AK54"/>
    <mergeCell ref="B55:J55"/>
    <mergeCell ref="K55:AK55"/>
    <mergeCell ref="L53:U53"/>
    <mergeCell ref="W53:AF53"/>
    <mergeCell ref="AG53:AH53"/>
    <mergeCell ref="W48:Y48"/>
    <mergeCell ref="Z48:AB48"/>
    <mergeCell ref="AC48:AE48"/>
    <mergeCell ref="AF48:AH48"/>
    <mergeCell ref="B49:J51"/>
    <mergeCell ref="K49:M49"/>
    <mergeCell ref="Y49:AB49"/>
    <mergeCell ref="AC49:AF51"/>
    <mergeCell ref="Y50:AB50"/>
    <mergeCell ref="AI42:AK42"/>
    <mergeCell ref="AI46:AK46"/>
    <mergeCell ref="N51:AA51"/>
    <mergeCell ref="N45:AH45"/>
    <mergeCell ref="C34:J34"/>
    <mergeCell ref="K34:AH34"/>
    <mergeCell ref="K40:AH40"/>
    <mergeCell ref="AI40:AK40"/>
    <mergeCell ref="C37:J37"/>
    <mergeCell ref="K37:AH37"/>
    <mergeCell ref="AI37:AK37"/>
    <mergeCell ref="C38:J38"/>
    <mergeCell ref="K38:AH38"/>
    <mergeCell ref="AI38:AK38"/>
    <mergeCell ref="AG49:AK51"/>
    <mergeCell ref="B48:F48"/>
    <mergeCell ref="A28:A51"/>
    <mergeCell ref="B28:E28"/>
    <mergeCell ref="F28:AK28"/>
    <mergeCell ref="B29:J29"/>
    <mergeCell ref="K29:AH29"/>
    <mergeCell ref="AI32:AK32"/>
    <mergeCell ref="AI45:AK45"/>
    <mergeCell ref="K46:M46"/>
    <mergeCell ref="N46:AH46"/>
    <mergeCell ref="B35:B42"/>
    <mergeCell ref="C35:J35"/>
    <mergeCell ref="K35:AH35"/>
    <mergeCell ref="AI35:AK35"/>
    <mergeCell ref="C36:J36"/>
    <mergeCell ref="K36:AH36"/>
    <mergeCell ref="AI36:AK36"/>
    <mergeCell ref="C39:J39"/>
    <mergeCell ref="C41:J41"/>
    <mergeCell ref="K41:AH41"/>
    <mergeCell ref="AI41:AK41"/>
    <mergeCell ref="B30:B34"/>
    <mergeCell ref="C30:J30"/>
    <mergeCell ref="K30:AH30"/>
    <mergeCell ref="AI30:AK30"/>
    <mergeCell ref="AI27:AK27"/>
    <mergeCell ref="K47:M47"/>
    <mergeCell ref="N47:AH47"/>
    <mergeCell ref="AI47:AK47"/>
    <mergeCell ref="K50:M50"/>
    <mergeCell ref="B43:J43"/>
    <mergeCell ref="L43:O43"/>
    <mergeCell ref="Q43:T43"/>
    <mergeCell ref="U43:AH43"/>
    <mergeCell ref="AI43:AK43"/>
    <mergeCell ref="B44:J47"/>
    <mergeCell ref="K44:M44"/>
    <mergeCell ref="N44:AH44"/>
    <mergeCell ref="AI44:AK44"/>
    <mergeCell ref="K45:M45"/>
    <mergeCell ref="G48:J48"/>
    <mergeCell ref="K48:M48"/>
    <mergeCell ref="N48:P48"/>
    <mergeCell ref="Q48:S48"/>
    <mergeCell ref="T48:V48"/>
    <mergeCell ref="N50:W50"/>
    <mergeCell ref="C42:J42"/>
    <mergeCell ref="K42:AH42"/>
    <mergeCell ref="AI29:AK29"/>
    <mergeCell ref="C31:J31"/>
    <mergeCell ref="K31:AH31"/>
    <mergeCell ref="AI31:AK31"/>
    <mergeCell ref="C32:J32"/>
    <mergeCell ref="K32:AH32"/>
    <mergeCell ref="C33:J33"/>
    <mergeCell ref="K33:AH33"/>
    <mergeCell ref="AI33:AK33"/>
    <mergeCell ref="AI34:AK34"/>
    <mergeCell ref="AL21:AL25"/>
    <mergeCell ref="AN21:AN25"/>
    <mergeCell ref="F22:G22"/>
    <mergeCell ref="H22:T22"/>
    <mergeCell ref="U22:X22"/>
    <mergeCell ref="Y22:AF22"/>
    <mergeCell ref="F23:G23"/>
    <mergeCell ref="H23:T23"/>
    <mergeCell ref="U23:X23"/>
    <mergeCell ref="Y23:AF23"/>
    <mergeCell ref="Y24:AF24"/>
    <mergeCell ref="F25:G25"/>
    <mergeCell ref="H25:T25"/>
    <mergeCell ref="U25:X25"/>
    <mergeCell ref="Y25:AF25"/>
    <mergeCell ref="A20:E20"/>
    <mergeCell ref="F20:AK20"/>
    <mergeCell ref="A21:E25"/>
    <mergeCell ref="F21:G21"/>
    <mergeCell ref="H21:T21"/>
    <mergeCell ref="U21:X21"/>
    <mergeCell ref="Y21:AF21"/>
    <mergeCell ref="F24:G24"/>
    <mergeCell ref="H24:T24"/>
    <mergeCell ref="U24:X24"/>
    <mergeCell ref="A17:E17"/>
    <mergeCell ref="F17:AK17"/>
    <mergeCell ref="A18:E19"/>
    <mergeCell ref="G18:K18"/>
    <mergeCell ref="M18:S18"/>
    <mergeCell ref="U18:Z18"/>
    <mergeCell ref="AB18:AG18"/>
    <mergeCell ref="G19:K19"/>
    <mergeCell ref="M19:S19"/>
    <mergeCell ref="X19:AG19"/>
    <mergeCell ref="A13:E13"/>
    <mergeCell ref="G13:K13"/>
    <mergeCell ref="M13:Q13"/>
    <mergeCell ref="S13:U13"/>
    <mergeCell ref="V13:AF13"/>
    <mergeCell ref="AC15:AE15"/>
    <mergeCell ref="AF15:AG15"/>
    <mergeCell ref="AH15:AI15"/>
    <mergeCell ref="A16:E16"/>
    <mergeCell ref="Y16:AA16"/>
    <mergeCell ref="AB16:AD16"/>
    <mergeCell ref="A14:E14"/>
    <mergeCell ref="F14:K14"/>
    <mergeCell ref="M14:X14"/>
    <mergeCell ref="A15:E15"/>
    <mergeCell ref="F15:K15"/>
    <mergeCell ref="M15:R15"/>
    <mergeCell ref="V15:W15"/>
    <mergeCell ref="AL7:AL12"/>
    <mergeCell ref="A9:E10"/>
    <mergeCell ref="F9:X9"/>
    <mergeCell ref="A11:E11"/>
    <mergeCell ref="F11:K11"/>
    <mergeCell ref="M11:R11"/>
    <mergeCell ref="A12:E12"/>
    <mergeCell ref="F12:K12"/>
    <mergeCell ref="L12:X12"/>
    <mergeCell ref="A5:E8"/>
    <mergeCell ref="G8:L8"/>
    <mergeCell ref="N8:R8"/>
    <mergeCell ref="T8:X8"/>
    <mergeCell ref="A2:AK2"/>
    <mergeCell ref="A3:E3"/>
    <mergeCell ref="F3:R3"/>
    <mergeCell ref="G5:J5"/>
    <mergeCell ref="L5:T5"/>
    <mergeCell ref="Y5:AK6"/>
    <mergeCell ref="G6:J6"/>
    <mergeCell ref="L6:T6"/>
    <mergeCell ref="G7:L7"/>
    <mergeCell ref="N7:R7"/>
    <mergeCell ref="T7:X7"/>
    <mergeCell ref="Y7:AK12"/>
  </mergeCells>
  <phoneticPr fontId="9"/>
  <conditionalFormatting sqref="L5:T6">
    <cfRule type="expression" dxfId="555" priority="38">
      <formula>AND(F5="✔",L5="")</formula>
    </cfRule>
  </conditionalFormatting>
  <conditionalFormatting sqref="Y7:AK12">
    <cfRule type="expression" dxfId="554" priority="31">
      <formula>LEN(Y7)&gt;100</formula>
    </cfRule>
    <cfRule type="expression" dxfId="553" priority="37">
      <formula>AND($L$5&lt;&gt;"00 基礎分野",$Y$7="")</formula>
    </cfRule>
  </conditionalFormatting>
  <conditionalFormatting sqref="Y50:AB50 N50:W50 F13 L13 R13 AF15:AG15 G16 I16 L16 N16 F17:AK17 F20:AK20 F28:AK28 K46:AE47 AI46:AK47 M11:R11 F11:K12 K52 AI30:AK31 C32:AK34 C41:AK42">
    <cfRule type="containsBlanks" dxfId="552" priority="40">
      <formula>LEN(TRIM(C11))=0</formula>
    </cfRule>
  </conditionalFormatting>
  <conditionalFormatting sqref="M11:R11 F11:K12 F14:K14">
    <cfRule type="cellIs" dxfId="551" priority="35" operator="equal">
      <formula>"令和　　年　　月　　日"</formula>
    </cfRule>
  </conditionalFormatting>
  <conditionalFormatting sqref="V13:AF13">
    <cfRule type="expression" dxfId="550" priority="34">
      <formula>AND($R$13="✔",$V$13="")</formula>
    </cfRule>
  </conditionalFormatting>
  <conditionalFormatting sqref="K43 P43">
    <cfRule type="expression" dxfId="549" priority="33">
      <formula>COUNTA($K$43,$P$43)=0</formula>
    </cfRule>
  </conditionalFormatting>
  <conditionalFormatting sqref="AI43:AK43">
    <cfRule type="expression" dxfId="548" priority="32">
      <formula>AND($P$43="✔",$AI$43="")</formula>
    </cfRule>
  </conditionalFormatting>
  <conditionalFormatting sqref="F20:AK20">
    <cfRule type="expression" dxfId="547" priority="30">
      <formula>LEN(F20)&gt;200</formula>
    </cfRule>
  </conditionalFormatting>
  <conditionalFormatting sqref="F28:AK28">
    <cfRule type="expression" dxfId="546" priority="29">
      <formula>LEN(F28)&gt;250</formula>
    </cfRule>
  </conditionalFormatting>
  <conditionalFormatting sqref="M7">
    <cfRule type="containsBlanks" dxfId="545" priority="42">
      <formula>LEN(TRIM(M7))=0</formula>
    </cfRule>
  </conditionalFormatting>
  <conditionalFormatting sqref="S7">
    <cfRule type="containsBlanks" dxfId="544" priority="43">
      <formula>LEN(TRIM(S7))=0</formula>
    </cfRule>
  </conditionalFormatting>
  <conditionalFormatting sqref="F8">
    <cfRule type="containsBlanks" dxfId="543" priority="41">
      <formula>LEN(TRIM(F8))=0</formula>
    </cfRule>
  </conditionalFormatting>
  <conditionalFormatting sqref="F14:K14">
    <cfRule type="containsBlanks" dxfId="542" priority="24">
      <formula>LEN(TRIM(F14))=0</formula>
    </cfRule>
  </conditionalFormatting>
  <conditionalFormatting sqref="AI53">
    <cfRule type="cellIs" dxfId="541" priority="20" operator="lessThanOrEqual">
      <formula>1</formula>
    </cfRule>
  </conditionalFormatting>
  <conditionalFormatting sqref="K53">
    <cfRule type="expression" dxfId="540" priority="22">
      <formula>($K$53="")*($V$53="")</formula>
    </cfRule>
  </conditionalFormatting>
  <conditionalFormatting sqref="V53">
    <cfRule type="expression" dxfId="539" priority="21">
      <formula>($K$53="")*($V$53="")</formula>
    </cfRule>
  </conditionalFormatting>
  <conditionalFormatting sqref="F18:F19 L18:L19 T18:T19 AA18 X19:AG19">
    <cfRule type="containsBlanks" dxfId="538" priority="18">
      <formula>LEN(TRIM(F18))=0</formula>
    </cfRule>
  </conditionalFormatting>
  <conditionalFormatting sqref="H23:T25 Y23:AF25 AH21:AH25">
    <cfRule type="containsBlanks" dxfId="537" priority="17">
      <formula>LEN(TRIM(H21))=0</formula>
    </cfRule>
  </conditionalFormatting>
  <conditionalFormatting sqref="AH26">
    <cfRule type="containsBlanks" dxfId="536" priority="15">
      <formula>LEN(TRIM(AH26))=0</formula>
    </cfRule>
  </conditionalFormatting>
  <conditionalFormatting sqref="AH27">
    <cfRule type="containsBlanks" dxfId="535" priority="14">
      <formula>LEN(TRIM(AH27))=0</formula>
    </cfRule>
  </conditionalFormatting>
  <conditionalFormatting sqref="C31:J31">
    <cfRule type="containsBlanks" dxfId="534" priority="13">
      <formula>LEN(TRIM(C31))=0</formula>
    </cfRule>
  </conditionalFormatting>
  <conditionalFormatting sqref="C30:J30">
    <cfRule type="containsBlanks" dxfId="533" priority="12">
      <formula>LEN(TRIM(C30))=0</formula>
    </cfRule>
  </conditionalFormatting>
  <conditionalFormatting sqref="K31:AH31">
    <cfRule type="containsBlanks" dxfId="532" priority="11">
      <formula>LEN(TRIM(K31))=0</formula>
    </cfRule>
  </conditionalFormatting>
  <conditionalFormatting sqref="K30:AH30">
    <cfRule type="containsBlanks" dxfId="531" priority="10">
      <formula>LEN(TRIM(K30))=0</formula>
    </cfRule>
  </conditionalFormatting>
  <conditionalFormatting sqref="C35:AH40">
    <cfRule type="containsBlanks" dxfId="530" priority="9">
      <formula>LEN(TRIM(C35))=0</formula>
    </cfRule>
  </conditionalFormatting>
  <conditionalFormatting sqref="AI35:AK40">
    <cfRule type="containsBlanks" dxfId="529" priority="8">
      <formula>LEN(TRIM(AI35))=0</formula>
    </cfRule>
  </conditionalFormatting>
  <conditionalFormatting sqref="N44:AE45">
    <cfRule type="containsBlanks" dxfId="528" priority="7">
      <formula>LEN(TRIM(N44))=0</formula>
    </cfRule>
  </conditionalFormatting>
  <conditionalFormatting sqref="AI44:AK45">
    <cfRule type="containsBlanks" dxfId="527" priority="6">
      <formula>LEN(TRIM(AI44))=0</formula>
    </cfRule>
  </conditionalFormatting>
  <conditionalFormatting sqref="K44:M45">
    <cfRule type="containsBlanks" dxfId="526" priority="5">
      <formula>LEN(TRIM(K44))=0</formula>
    </cfRule>
  </conditionalFormatting>
  <conditionalFormatting sqref="Y49:AB49">
    <cfRule type="containsBlanks" dxfId="525" priority="4">
      <formula>LEN(TRIM(Y49))=0</formula>
    </cfRule>
  </conditionalFormatting>
  <conditionalFormatting sqref="N51:AA51">
    <cfRule type="containsBlanks" dxfId="524" priority="3">
      <formula>LEN(TRIM(N51))=0</formula>
    </cfRule>
  </conditionalFormatting>
  <conditionalFormatting sqref="K54:AK54">
    <cfRule type="containsBlanks" dxfId="523" priority="2">
      <formula>LEN(TRIM(K54))=0</formula>
    </cfRule>
  </conditionalFormatting>
  <conditionalFormatting sqref="K55:AK55">
    <cfRule type="containsBlanks" dxfId="522" priority="1">
      <formula>LEN(TRIM(K55))=0</formula>
    </cfRule>
  </conditionalFormatting>
  <dataValidations count="7">
    <dataValidation type="list" allowBlank="1" showInputMessage="1" showErrorMessage="1" sqref="L5:T6">
      <formula1>訓練分野</formula1>
    </dataValidation>
    <dataValidation allowBlank="1" showInputMessage="1" showErrorMessage="1" prompt="日付形式で入力してください。" sqref="F11:K12 M11:R11 F14:K14"/>
    <dataValidation type="list" allowBlank="1" showInputMessage="1" showErrorMessage="1" prompt="実施する項目を選択してください。" sqref="K44:M47">
      <formula1>"【職場見学】,【職場体験】,【職業人講話】"</formula1>
    </dataValidation>
    <dataValidation type="list" allowBlank="1" showInputMessage="1" showErrorMessage="1" sqref="P43 S7:S8 V53 AA18 T18:T19 L18:L19 F18:F19 R13 L13 F13 M7:M8 AH21:AH25 K43 K52:K53 F7">
      <formula1>"✔"</formula1>
    </dataValidation>
    <dataValidation allowBlank="1" showInputMessage="1" showErrorMessage="1" prompt="職場体験・職場見学及び企業実習先への交通費、健康診断料、補講費が必要となる場合には、別途費用が発生する旨記入してください。" sqref="N51:AA51"/>
    <dataValidation allowBlank="1" showInputMessage="1" showErrorMessage="1" prompt="様式第８号に記載した金額を記載してください。" sqref="Y49:AB49"/>
    <dataValidation type="list" allowBlank="1" showInputMessage="1" showErrorMessage="1" sqref="AH26:AH27 F8">
      <formula1>"○"</formula1>
    </dataValidation>
  </dataValidations>
  <printOptions horizontalCentered="1"/>
  <pageMargins left="0.59055118110236227" right="0.19685039370078741" top="0.59055118110236227" bottom="0.19685039370078741" header="7.874015748031496E-2" footer="7.874015748031496E-2"/>
  <pageSetup paperSize="9" scale="62" orientation="portrait" horizontalDpi="300" verticalDpi="300" r:id="rId1"/>
  <headerFooter>
    <oddFooter>&amp;R（令和4年12月2日以降に開講する訓練科から適用）　</oddFooter>
  </headerFooter>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I24"/>
  <sheetViews>
    <sheetView showGridLines="0" view="pageBreakPreview" zoomScale="70" zoomScaleNormal="100" zoomScaleSheetLayoutView="70" workbookViewId="0">
      <selection activeCell="M6" sqref="M6:X6"/>
    </sheetView>
  </sheetViews>
  <sheetFormatPr defaultColWidth="8" defaultRowHeight="13.5"/>
  <cols>
    <col min="1" max="24" width="6.75" style="672" customWidth="1"/>
    <col min="25" max="16384" width="8" style="672"/>
  </cols>
  <sheetData>
    <row r="1" spans="1:35">
      <c r="U1" s="672" t="s">
        <v>1246</v>
      </c>
      <c r="V1" s="679"/>
    </row>
    <row r="2" spans="1:35">
      <c r="X2" s="673" t="s">
        <v>1173</v>
      </c>
    </row>
    <row r="3" spans="1:35" ht="18.75">
      <c r="A3" s="1641" t="s">
        <v>1134</v>
      </c>
      <c r="B3" s="1641"/>
      <c r="C3" s="1641"/>
      <c r="D3" s="1641"/>
      <c r="E3" s="1641"/>
      <c r="F3" s="1641"/>
      <c r="G3" s="1641"/>
      <c r="H3" s="1641"/>
      <c r="I3" s="1641"/>
      <c r="J3" s="1641"/>
      <c r="K3" s="1641"/>
      <c r="L3" s="1641"/>
      <c r="M3" s="1641"/>
      <c r="N3" s="1641"/>
      <c r="O3" s="1641"/>
      <c r="P3" s="1641"/>
      <c r="Q3" s="1641"/>
      <c r="R3" s="1641"/>
      <c r="S3" s="1641"/>
      <c r="T3" s="1641"/>
      <c r="U3" s="1641"/>
      <c r="V3" s="1641"/>
      <c r="W3" s="1641"/>
      <c r="X3" s="1641"/>
    </row>
    <row r="4" spans="1:35">
      <c r="T4" s="1642" t="s">
        <v>1116</v>
      </c>
      <c r="U4" s="1642"/>
      <c r="V4" s="1643">
        <f>IF(様式1!O3="","",様式1!O3)</f>
        <v>44957</v>
      </c>
      <c r="W4" s="1643"/>
      <c r="X4" s="1643"/>
      <c r="Y4" s="680"/>
      <c r="Z4" s="680"/>
    </row>
    <row r="5" spans="1:35" ht="9" customHeight="1"/>
    <row r="6" spans="1:35" ht="18" customHeight="1">
      <c r="A6" s="1644" t="s">
        <v>1117</v>
      </c>
      <c r="B6" s="1645"/>
      <c r="C6" s="1646"/>
      <c r="D6" s="1647" t="str">
        <f>IF(様式1!L11="","",様式1!L11)</f>
        <v>株式会社キャリアサプライ</v>
      </c>
      <c r="E6" s="1648"/>
      <c r="F6" s="1648"/>
      <c r="G6" s="1648"/>
      <c r="H6" s="1648"/>
      <c r="I6" s="1648"/>
      <c r="J6" s="1648"/>
      <c r="K6" s="1648"/>
      <c r="L6" s="1649"/>
      <c r="M6" s="1650" t="s">
        <v>1174</v>
      </c>
      <c r="N6" s="1650"/>
      <c r="O6" s="1650"/>
      <c r="P6" s="1651">
        <f>IF(様式1!F44="","",様式1!F44)</f>
        <v>201200314</v>
      </c>
      <c r="Q6" s="1651"/>
      <c r="R6" s="1651"/>
      <c r="S6" s="1651"/>
      <c r="T6" s="1651"/>
      <c r="U6" s="1651"/>
      <c r="V6" s="1651"/>
      <c r="W6" s="1651"/>
      <c r="X6" s="1651"/>
      <c r="Y6" s="674"/>
      <c r="Z6" s="674"/>
      <c r="AA6" s="674"/>
      <c r="AB6" s="674"/>
      <c r="AC6" s="674"/>
      <c r="AD6" s="674"/>
      <c r="AE6" s="674"/>
      <c r="AF6" s="674"/>
      <c r="AG6" s="674"/>
      <c r="AH6" s="674"/>
      <c r="AI6" s="674"/>
    </row>
    <row r="7" spans="1:35" ht="18" customHeight="1">
      <c r="A7" s="1644" t="s">
        <v>1118</v>
      </c>
      <c r="B7" s="1645"/>
      <c r="C7" s="1646"/>
      <c r="D7" s="1652" t="str">
        <f>IF(様式1!G36="","",様式1!G36)</f>
        <v>ゼロから始めるWord・Excel・PowerPoint実践科（託児・短時間)</v>
      </c>
      <c r="E7" s="1653"/>
      <c r="F7" s="1653"/>
      <c r="G7" s="1653"/>
      <c r="H7" s="1653"/>
      <c r="I7" s="1653"/>
      <c r="J7" s="1653"/>
      <c r="K7" s="1653"/>
      <c r="L7" s="1654"/>
      <c r="M7" s="675"/>
      <c r="N7" s="675"/>
      <c r="O7" s="675"/>
      <c r="P7" s="675"/>
      <c r="Q7" s="675"/>
      <c r="R7" s="675"/>
      <c r="S7" s="675"/>
      <c r="T7" s="675"/>
      <c r="U7" s="675"/>
      <c r="V7" s="675"/>
      <c r="W7" s="675"/>
      <c r="X7" s="675"/>
      <c r="Y7" s="674"/>
      <c r="Z7" s="674"/>
      <c r="AA7" s="674"/>
      <c r="AB7" s="674"/>
      <c r="AC7" s="674"/>
      <c r="AD7" s="674"/>
      <c r="AE7" s="674"/>
      <c r="AF7" s="674"/>
      <c r="AG7" s="674"/>
      <c r="AH7" s="674"/>
      <c r="AI7" s="674"/>
    </row>
    <row r="9" spans="1:35" s="677" customFormat="1" ht="55.9" customHeight="1">
      <c r="A9" s="676" t="s">
        <v>1175</v>
      </c>
      <c r="B9" s="1655" t="s">
        <v>1176</v>
      </c>
      <c r="C9" s="1655"/>
      <c r="D9" s="1656" t="s">
        <v>1119</v>
      </c>
      <c r="E9" s="1656"/>
      <c r="F9" s="1656"/>
      <c r="G9" s="1656" t="s">
        <v>1120</v>
      </c>
      <c r="H9" s="1656"/>
      <c r="I9" s="1656"/>
      <c r="J9" s="1656"/>
      <c r="K9" s="1656"/>
      <c r="L9" s="1656" t="s">
        <v>1121</v>
      </c>
      <c r="M9" s="1656"/>
      <c r="N9" s="1656" t="s">
        <v>1122</v>
      </c>
      <c r="O9" s="1656"/>
      <c r="P9" s="1655" t="s">
        <v>1123</v>
      </c>
      <c r="Q9" s="1655"/>
      <c r="R9" s="1655"/>
      <c r="S9" s="1656" t="s">
        <v>1124</v>
      </c>
      <c r="T9" s="1656"/>
      <c r="U9" s="1656" t="s">
        <v>1125</v>
      </c>
      <c r="V9" s="1656"/>
      <c r="W9" s="1656"/>
      <c r="X9" s="1656"/>
    </row>
    <row r="10" spans="1:35" ht="58.15" customHeight="1">
      <c r="A10" s="678" t="s">
        <v>1177</v>
      </c>
      <c r="B10" s="1657"/>
      <c r="C10" s="1658"/>
      <c r="D10" s="1659"/>
      <c r="E10" s="1659"/>
      <c r="F10" s="1659"/>
      <c r="G10" s="1659"/>
      <c r="H10" s="1659"/>
      <c r="I10" s="1659"/>
      <c r="J10" s="1659"/>
      <c r="K10" s="1659"/>
      <c r="L10" s="1660"/>
      <c r="M10" s="1660"/>
      <c r="N10" s="1661"/>
      <c r="O10" s="1661"/>
      <c r="P10" s="1661"/>
      <c r="Q10" s="1661"/>
      <c r="R10" s="1661"/>
      <c r="S10" s="1661"/>
      <c r="T10" s="1661"/>
      <c r="U10" s="1662"/>
      <c r="V10" s="1662"/>
      <c r="W10" s="1662"/>
      <c r="X10" s="1662"/>
    </row>
    <row r="11" spans="1:35" ht="58.15" customHeight="1">
      <c r="A11" s="678" t="s">
        <v>1178</v>
      </c>
      <c r="B11" s="1657"/>
      <c r="C11" s="1658"/>
      <c r="D11" s="1659"/>
      <c r="E11" s="1659"/>
      <c r="F11" s="1659"/>
      <c r="G11" s="1663"/>
      <c r="H11" s="1664"/>
      <c r="I11" s="1664"/>
      <c r="J11" s="1664"/>
      <c r="K11" s="1665"/>
      <c r="L11" s="1660"/>
      <c r="M11" s="1660"/>
      <c r="N11" s="1661"/>
      <c r="O11" s="1661"/>
      <c r="P11" s="1661"/>
      <c r="Q11" s="1661"/>
      <c r="R11" s="1661"/>
      <c r="S11" s="1661"/>
      <c r="T11" s="1661"/>
      <c r="U11" s="1662"/>
      <c r="V11" s="1662"/>
      <c r="W11" s="1662"/>
      <c r="X11" s="1662"/>
    </row>
    <row r="12" spans="1:35" ht="58.15" customHeight="1">
      <c r="A12" s="678" t="s">
        <v>1179</v>
      </c>
      <c r="B12" s="1657"/>
      <c r="C12" s="1658"/>
      <c r="D12" s="1659"/>
      <c r="E12" s="1659"/>
      <c r="F12" s="1659"/>
      <c r="G12" s="1663"/>
      <c r="H12" s="1664"/>
      <c r="I12" s="1664"/>
      <c r="J12" s="1664"/>
      <c r="K12" s="1665"/>
      <c r="L12" s="1660"/>
      <c r="M12" s="1660"/>
      <c r="N12" s="1661"/>
      <c r="O12" s="1661"/>
      <c r="P12" s="1661"/>
      <c r="Q12" s="1661"/>
      <c r="R12" s="1661"/>
      <c r="S12" s="1661"/>
      <c r="T12" s="1661"/>
      <c r="U12" s="1662"/>
      <c r="V12" s="1662"/>
      <c r="W12" s="1662"/>
      <c r="X12" s="1662"/>
    </row>
    <row r="13" spans="1:35" ht="58.15" customHeight="1">
      <c r="A13" s="678" t="s">
        <v>1180</v>
      </c>
      <c r="B13" s="1657"/>
      <c r="C13" s="1658"/>
      <c r="D13" s="1659"/>
      <c r="E13" s="1659"/>
      <c r="F13" s="1659"/>
      <c r="G13" s="1663"/>
      <c r="H13" s="1664"/>
      <c r="I13" s="1664"/>
      <c r="J13" s="1664"/>
      <c r="K13" s="1665"/>
      <c r="L13" s="1660"/>
      <c r="M13" s="1660"/>
      <c r="N13" s="1661"/>
      <c r="O13" s="1661"/>
      <c r="P13" s="1661"/>
      <c r="Q13" s="1661"/>
      <c r="R13" s="1661"/>
      <c r="S13" s="1661"/>
      <c r="T13" s="1661"/>
      <c r="U13" s="1662"/>
      <c r="V13" s="1662"/>
      <c r="W13" s="1662"/>
      <c r="X13" s="1662"/>
    </row>
    <row r="14" spans="1:35" ht="58.15" customHeight="1">
      <c r="A14" s="678" t="s">
        <v>1181</v>
      </c>
      <c r="B14" s="1657"/>
      <c r="C14" s="1658"/>
      <c r="D14" s="1659"/>
      <c r="E14" s="1659"/>
      <c r="F14" s="1659"/>
      <c r="G14" s="1663"/>
      <c r="H14" s="1664"/>
      <c r="I14" s="1664"/>
      <c r="J14" s="1664"/>
      <c r="K14" s="1665"/>
      <c r="L14" s="1660"/>
      <c r="M14" s="1660"/>
      <c r="N14" s="1661"/>
      <c r="O14" s="1661"/>
      <c r="P14" s="1661"/>
      <c r="Q14" s="1661"/>
      <c r="R14" s="1661"/>
      <c r="S14" s="1661"/>
      <c r="T14" s="1661"/>
      <c r="U14" s="1662"/>
      <c r="V14" s="1662"/>
      <c r="W14" s="1662"/>
      <c r="X14" s="1662"/>
    </row>
    <row r="15" spans="1:35" ht="58.15" customHeight="1">
      <c r="A15" s="678" t="s">
        <v>1182</v>
      </c>
      <c r="B15" s="1670"/>
      <c r="C15" s="1671"/>
      <c r="D15" s="1659"/>
      <c r="E15" s="1659"/>
      <c r="F15" s="1659"/>
      <c r="G15" s="1663"/>
      <c r="H15" s="1664"/>
      <c r="I15" s="1664"/>
      <c r="J15" s="1664"/>
      <c r="K15" s="1665"/>
      <c r="L15" s="1660"/>
      <c r="M15" s="1660"/>
      <c r="N15" s="1661"/>
      <c r="O15" s="1661"/>
      <c r="P15" s="1661"/>
      <c r="Q15" s="1661"/>
      <c r="R15" s="1661"/>
      <c r="S15" s="1661"/>
      <c r="T15" s="1661"/>
      <c r="U15" s="1662"/>
      <c r="V15" s="1662"/>
      <c r="W15" s="1662"/>
      <c r="X15" s="1662"/>
    </row>
    <row r="17" spans="1:24">
      <c r="A17" s="1666" t="s">
        <v>1126</v>
      </c>
      <c r="B17" s="1667"/>
    </row>
    <row r="18" spans="1:24">
      <c r="A18" s="771" t="s">
        <v>1127</v>
      </c>
      <c r="B18" s="772"/>
      <c r="C18" s="772"/>
      <c r="D18" s="772"/>
      <c r="E18" s="772"/>
      <c r="F18" s="772"/>
      <c r="G18" s="772"/>
      <c r="H18" s="772" t="s">
        <v>1183</v>
      </c>
      <c r="I18" s="772"/>
      <c r="J18" s="772"/>
      <c r="K18" s="772"/>
      <c r="L18" s="772"/>
      <c r="M18" s="772"/>
      <c r="N18" s="772"/>
      <c r="O18" s="772"/>
      <c r="P18" s="772"/>
      <c r="Q18" s="772"/>
      <c r="R18" s="772"/>
      <c r="S18" s="772"/>
      <c r="T18" s="772"/>
      <c r="U18" s="772"/>
      <c r="V18" s="772"/>
      <c r="W18" s="772"/>
      <c r="X18" s="773"/>
    </row>
    <row r="19" spans="1:24">
      <c r="A19" s="774"/>
      <c r="B19" s="775"/>
      <c r="C19" s="775"/>
      <c r="D19" s="775"/>
      <c r="E19" s="775"/>
      <c r="F19" s="775"/>
      <c r="G19" s="775"/>
      <c r="H19" s="775"/>
      <c r="I19" s="775"/>
      <c r="J19" s="775"/>
      <c r="K19" s="775"/>
      <c r="L19" s="775"/>
      <c r="M19" s="775"/>
      <c r="N19" s="775"/>
      <c r="O19" s="775"/>
      <c r="P19" s="775"/>
      <c r="Q19" s="775"/>
      <c r="R19" s="775"/>
      <c r="S19" s="775"/>
      <c r="T19" s="775"/>
      <c r="U19" s="775"/>
      <c r="V19" s="775"/>
      <c r="W19" s="775"/>
      <c r="X19" s="776"/>
    </row>
    <row r="20" spans="1:24">
      <c r="A20" s="774" t="s">
        <v>1128</v>
      </c>
      <c r="B20" s="775"/>
      <c r="C20" s="775"/>
      <c r="D20" s="775"/>
      <c r="E20" s="775"/>
      <c r="F20" s="775"/>
      <c r="G20" s="775"/>
      <c r="H20" s="775" t="s">
        <v>1129</v>
      </c>
      <c r="I20" s="775"/>
      <c r="J20" s="775"/>
      <c r="K20" s="775"/>
      <c r="L20" s="775"/>
      <c r="M20" s="775"/>
      <c r="N20" s="775"/>
      <c r="O20" s="775"/>
      <c r="P20" s="775"/>
      <c r="Q20" s="775"/>
      <c r="R20" s="775"/>
      <c r="S20" s="775"/>
      <c r="T20" s="775"/>
      <c r="U20" s="775"/>
      <c r="V20" s="775"/>
      <c r="W20" s="775"/>
      <c r="X20" s="776"/>
    </row>
    <row r="21" spans="1:24">
      <c r="A21" s="777"/>
      <c r="B21" s="778"/>
      <c r="C21" s="778"/>
      <c r="D21" s="778"/>
      <c r="E21" s="778"/>
      <c r="F21" s="778"/>
      <c r="G21" s="778"/>
      <c r="H21" s="778"/>
      <c r="I21" s="778"/>
      <c r="J21" s="778"/>
      <c r="K21" s="778"/>
      <c r="L21" s="778"/>
      <c r="M21" s="778"/>
      <c r="N21" s="778"/>
      <c r="O21" s="778"/>
      <c r="P21" s="778"/>
      <c r="Q21" s="778"/>
      <c r="R21" s="778"/>
      <c r="S21" s="778"/>
      <c r="T21" s="778"/>
      <c r="U21" s="778"/>
      <c r="V21" s="778"/>
      <c r="W21" s="778"/>
      <c r="X21" s="779"/>
    </row>
    <row r="23" spans="1:24" ht="86.25" customHeight="1">
      <c r="A23" s="1668" t="s">
        <v>1250</v>
      </c>
      <c r="B23" s="1669"/>
      <c r="C23" s="1669"/>
      <c r="D23" s="1669"/>
      <c r="E23" s="1669"/>
      <c r="F23" s="1669"/>
      <c r="G23" s="1669"/>
      <c r="H23" s="1669"/>
      <c r="I23" s="1669"/>
      <c r="J23" s="1669"/>
      <c r="K23" s="1669"/>
      <c r="L23" s="1669"/>
      <c r="M23" s="1669"/>
      <c r="N23" s="1669"/>
      <c r="O23" s="1669"/>
      <c r="P23" s="1669"/>
      <c r="Q23" s="1669"/>
      <c r="R23" s="1669"/>
      <c r="S23" s="1669"/>
      <c r="T23" s="1669"/>
      <c r="U23" s="1669"/>
      <c r="V23" s="1669"/>
      <c r="W23" s="1669"/>
      <c r="X23" s="1669"/>
    </row>
    <row r="24" spans="1:24">
      <c r="X24" s="671" t="s">
        <v>1184</v>
      </c>
    </row>
  </sheetData>
  <mergeCells count="67">
    <mergeCell ref="A17:B17"/>
    <mergeCell ref="A23:X23"/>
    <mergeCell ref="S14:T14"/>
    <mergeCell ref="U14:X14"/>
    <mergeCell ref="B15:C15"/>
    <mergeCell ref="D15:F15"/>
    <mergeCell ref="G15:K15"/>
    <mergeCell ref="L15:M15"/>
    <mergeCell ref="N15:O15"/>
    <mergeCell ref="P15:R15"/>
    <mergeCell ref="S15:T15"/>
    <mergeCell ref="U15:X15"/>
    <mergeCell ref="B14:C14"/>
    <mergeCell ref="D14:F14"/>
    <mergeCell ref="G14:K14"/>
    <mergeCell ref="L14:M14"/>
    <mergeCell ref="N14:O14"/>
    <mergeCell ref="P14:R14"/>
    <mergeCell ref="S12:T12"/>
    <mergeCell ref="U12:X12"/>
    <mergeCell ref="B13:C13"/>
    <mergeCell ref="D13:F13"/>
    <mergeCell ref="G13:K13"/>
    <mergeCell ref="L13:M13"/>
    <mergeCell ref="N13:O13"/>
    <mergeCell ref="P13:R13"/>
    <mergeCell ref="S13:T13"/>
    <mergeCell ref="U13:X13"/>
    <mergeCell ref="B12:C12"/>
    <mergeCell ref="D12:F12"/>
    <mergeCell ref="G12:K12"/>
    <mergeCell ref="L12:M12"/>
    <mergeCell ref="N12:O12"/>
    <mergeCell ref="P12:R12"/>
    <mergeCell ref="S10:T10"/>
    <mergeCell ref="U10:X10"/>
    <mergeCell ref="B11:C11"/>
    <mergeCell ref="D11:F11"/>
    <mergeCell ref="G11:K11"/>
    <mergeCell ref="L11:M11"/>
    <mergeCell ref="N11:O11"/>
    <mergeCell ref="P11:R11"/>
    <mergeCell ref="S11:T11"/>
    <mergeCell ref="U11:X11"/>
    <mergeCell ref="N9:O9"/>
    <mergeCell ref="P9:R9"/>
    <mergeCell ref="S9:T9"/>
    <mergeCell ref="U9:X9"/>
    <mergeCell ref="B10:C10"/>
    <mergeCell ref="D10:F10"/>
    <mergeCell ref="G10:K10"/>
    <mergeCell ref="L10:M10"/>
    <mergeCell ref="N10:O10"/>
    <mergeCell ref="P10:R10"/>
    <mergeCell ref="A7:C7"/>
    <mergeCell ref="D7:L7"/>
    <mergeCell ref="B9:C9"/>
    <mergeCell ref="D9:F9"/>
    <mergeCell ref="G9:K9"/>
    <mergeCell ref="L9:M9"/>
    <mergeCell ref="A3:X3"/>
    <mergeCell ref="T4:U4"/>
    <mergeCell ref="V4:X4"/>
    <mergeCell ref="A6:C6"/>
    <mergeCell ref="D6:L6"/>
    <mergeCell ref="M6:O6"/>
    <mergeCell ref="P6:X6"/>
  </mergeCells>
  <phoneticPr fontId="9"/>
  <dataValidations disablePrompts="1" count="1">
    <dataValidation type="list" allowBlank="1" showInputMessage="1" showErrorMessage="1" sqref="P10:R15">
      <formula1>"職場見学, 職場体験, 企業実習"</formula1>
    </dataValidation>
  </dataValidations>
  <printOptions horizontalCentered="1"/>
  <pageMargins left="0.35433070866141736" right="0.31496062992125984" top="0.35433070866141736" bottom="0.39370078740157483" header="0.31496062992125984" footer="0.31496062992125984"/>
  <pageSetup paperSize="9" scale="81" orientation="landscape" horizontalDpi="300" verticalDpi="300" r:id="rId1"/>
  <rowBreaks count="1" manualBreakCount="1">
    <brk id="22" max="2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H24"/>
  <sheetViews>
    <sheetView view="pageBreakPreview" zoomScale="80" zoomScaleNormal="100" zoomScaleSheetLayoutView="80" workbookViewId="0">
      <selection activeCell="F21" sqref="F21:G21"/>
    </sheetView>
  </sheetViews>
  <sheetFormatPr defaultColWidth="8" defaultRowHeight="13.5"/>
  <cols>
    <col min="1" max="13" width="6.75" style="826" customWidth="1"/>
    <col min="14" max="15" width="12.625" style="826" customWidth="1"/>
    <col min="16" max="17" width="10.125" style="826" customWidth="1"/>
    <col min="18" max="23" width="6.75" style="826" customWidth="1"/>
    <col min="24" max="16384" width="8" style="826"/>
  </cols>
  <sheetData>
    <row r="1" spans="1:34">
      <c r="T1" s="827" t="s">
        <v>1238</v>
      </c>
    </row>
    <row r="2" spans="1:34">
      <c r="W2" s="828" t="s">
        <v>1239</v>
      </c>
    </row>
    <row r="3" spans="1:34" ht="18.75">
      <c r="A3" s="1672" t="s">
        <v>1240</v>
      </c>
      <c r="B3" s="1672"/>
      <c r="C3" s="1672"/>
      <c r="D3" s="1672"/>
      <c r="E3" s="1672"/>
      <c r="F3" s="1672"/>
      <c r="G3" s="1672"/>
      <c r="H3" s="1672"/>
      <c r="I3" s="1672"/>
      <c r="J3" s="1672"/>
      <c r="K3" s="1672"/>
      <c r="L3" s="1672"/>
      <c r="M3" s="1672"/>
      <c r="N3" s="1672"/>
      <c r="O3" s="1672"/>
      <c r="P3" s="1672"/>
      <c r="Q3" s="1672"/>
      <c r="R3" s="1672"/>
      <c r="S3" s="1672"/>
      <c r="T3" s="1672"/>
      <c r="U3" s="1672"/>
      <c r="V3" s="1672"/>
      <c r="W3" s="1672"/>
    </row>
    <row r="4" spans="1:34">
      <c r="S4" s="1673" t="s">
        <v>1116</v>
      </c>
      <c r="T4" s="1673"/>
      <c r="U4" s="1674">
        <f>IF(様式1!O3="","",様式1!O3)</f>
        <v>44957</v>
      </c>
      <c r="V4" s="1674"/>
      <c r="W4" s="1674"/>
    </row>
    <row r="5" spans="1:34" ht="9" customHeight="1"/>
    <row r="6" spans="1:34" ht="18" customHeight="1">
      <c r="A6" s="1644" t="s">
        <v>1117</v>
      </c>
      <c r="B6" s="1645"/>
      <c r="C6" s="1646"/>
      <c r="D6" s="1675" t="str">
        <f>IF(様式1!L11="","",様式1!L11)</f>
        <v>株式会社キャリアサプライ</v>
      </c>
      <c r="E6" s="1676"/>
      <c r="F6" s="1676"/>
      <c r="G6" s="1676"/>
      <c r="H6" s="1676"/>
      <c r="I6" s="1676"/>
      <c r="J6" s="1676"/>
      <c r="K6" s="1676"/>
      <c r="L6" s="1677"/>
      <c r="M6" s="1644" t="s">
        <v>1174</v>
      </c>
      <c r="N6" s="1678"/>
      <c r="O6" s="1679">
        <f>IF(様式1!F44="","",様式1!F44)</f>
        <v>201200314</v>
      </c>
      <c r="P6" s="1680"/>
      <c r="Q6" s="1680"/>
      <c r="R6" s="1680"/>
      <c r="S6" s="1680"/>
      <c r="T6" s="1680"/>
      <c r="U6" s="1680"/>
      <c r="V6" s="1680"/>
      <c r="W6" s="1681"/>
      <c r="X6" s="829"/>
      <c r="Y6" s="829"/>
      <c r="Z6" s="829"/>
      <c r="AA6" s="829"/>
      <c r="AB6" s="829"/>
      <c r="AC6" s="829"/>
      <c r="AD6" s="829"/>
      <c r="AE6" s="829"/>
      <c r="AF6" s="829"/>
      <c r="AG6" s="829"/>
      <c r="AH6" s="829"/>
    </row>
    <row r="7" spans="1:34" ht="18" customHeight="1">
      <c r="A7" s="1644" t="s">
        <v>1118</v>
      </c>
      <c r="B7" s="1645"/>
      <c r="C7" s="1646"/>
      <c r="D7" s="1675" t="str">
        <f>IF(様式1!G36="","",様式1!G36)</f>
        <v>ゼロから始めるWord・Excel・PowerPoint実践科（託児・短時間)</v>
      </c>
      <c r="E7" s="1676"/>
      <c r="F7" s="1676"/>
      <c r="G7" s="1676"/>
      <c r="H7" s="1676"/>
      <c r="I7" s="1676"/>
      <c r="J7" s="1676"/>
      <c r="K7" s="1676"/>
      <c r="L7" s="1677"/>
      <c r="M7" s="1682"/>
      <c r="N7" s="1683"/>
      <c r="O7" s="1683"/>
      <c r="P7" s="1683"/>
      <c r="Q7" s="1683"/>
      <c r="R7" s="1683"/>
      <c r="S7" s="1683"/>
      <c r="T7" s="1683"/>
      <c r="U7" s="1683"/>
      <c r="V7" s="1683"/>
      <c r="W7" s="1683"/>
      <c r="X7" s="829"/>
      <c r="Y7" s="829"/>
      <c r="Z7" s="829"/>
      <c r="AA7" s="829"/>
      <c r="AB7" s="829"/>
      <c r="AC7" s="829"/>
      <c r="AD7" s="829"/>
      <c r="AE7" s="829"/>
      <c r="AF7" s="829"/>
      <c r="AG7" s="829"/>
      <c r="AH7" s="829"/>
    </row>
    <row r="9" spans="1:34" s="831" customFormat="1" ht="69.95" customHeight="1">
      <c r="A9" s="830" t="s">
        <v>1175</v>
      </c>
      <c r="B9" s="1684" t="s">
        <v>1241</v>
      </c>
      <c r="C9" s="1685"/>
      <c r="D9" s="1686"/>
      <c r="E9" s="1686"/>
      <c r="F9" s="1687"/>
      <c r="G9" s="1688" t="s">
        <v>1120</v>
      </c>
      <c r="H9" s="1688"/>
      <c r="I9" s="1688"/>
      <c r="J9" s="1688"/>
      <c r="K9" s="1688"/>
      <c r="L9" s="1688" t="s">
        <v>1121</v>
      </c>
      <c r="M9" s="1688"/>
      <c r="N9" s="1684" t="s">
        <v>1242</v>
      </c>
      <c r="O9" s="1689"/>
      <c r="P9" s="1690" t="s">
        <v>1243</v>
      </c>
      <c r="Q9" s="1688"/>
      <c r="R9" s="1688" t="s">
        <v>1124</v>
      </c>
      <c r="S9" s="1688"/>
      <c r="T9" s="1688" t="s">
        <v>1125</v>
      </c>
      <c r="U9" s="1688"/>
      <c r="V9" s="1688"/>
      <c r="W9" s="1688"/>
    </row>
    <row r="10" spans="1:34" ht="69.95" customHeight="1">
      <c r="A10" s="832" t="s">
        <v>1177</v>
      </c>
      <c r="B10" s="1684"/>
      <c r="C10" s="1685"/>
      <c r="D10" s="1692"/>
      <c r="E10" s="1692"/>
      <c r="F10" s="1693"/>
      <c r="G10" s="1697"/>
      <c r="H10" s="1697"/>
      <c r="I10" s="1697"/>
      <c r="J10" s="1697"/>
      <c r="K10" s="1697"/>
      <c r="L10" s="1688"/>
      <c r="M10" s="1688"/>
      <c r="N10" s="1684"/>
      <c r="O10" s="1689"/>
      <c r="P10" s="1690"/>
      <c r="Q10" s="1690"/>
      <c r="R10" s="1690"/>
      <c r="S10" s="1690"/>
      <c r="T10" s="1691"/>
      <c r="U10" s="1691"/>
      <c r="V10" s="1691"/>
      <c r="W10" s="1691"/>
    </row>
    <row r="11" spans="1:34" ht="69.95" customHeight="1">
      <c r="A11" s="832" t="s">
        <v>1178</v>
      </c>
      <c r="B11" s="1684"/>
      <c r="C11" s="1685"/>
      <c r="D11" s="1692"/>
      <c r="E11" s="1692"/>
      <c r="F11" s="1693"/>
      <c r="G11" s="1694"/>
      <c r="H11" s="1695"/>
      <c r="I11" s="1695"/>
      <c r="J11" s="1695"/>
      <c r="K11" s="1696"/>
      <c r="L11" s="1688"/>
      <c r="M11" s="1688"/>
      <c r="N11" s="1684"/>
      <c r="O11" s="1689"/>
      <c r="P11" s="1690"/>
      <c r="Q11" s="1690"/>
      <c r="R11" s="1690"/>
      <c r="S11" s="1690"/>
      <c r="T11" s="1691"/>
      <c r="U11" s="1691"/>
      <c r="V11" s="1691"/>
      <c r="W11" s="1691"/>
    </row>
    <row r="12" spans="1:34" ht="69.95" customHeight="1">
      <c r="A12" s="832" t="s">
        <v>1179</v>
      </c>
      <c r="B12" s="1684"/>
      <c r="C12" s="1685"/>
      <c r="D12" s="1692"/>
      <c r="E12" s="1692"/>
      <c r="F12" s="1693"/>
      <c r="G12" s="1694"/>
      <c r="H12" s="1695"/>
      <c r="I12" s="1695"/>
      <c r="J12" s="1695"/>
      <c r="K12" s="1696"/>
      <c r="L12" s="1688"/>
      <c r="M12" s="1688"/>
      <c r="N12" s="1684"/>
      <c r="O12" s="1689"/>
      <c r="P12" s="1690"/>
      <c r="Q12" s="1690"/>
      <c r="R12" s="1690"/>
      <c r="S12" s="1690"/>
      <c r="T12" s="1691"/>
      <c r="U12" s="1691"/>
      <c r="V12" s="1691"/>
      <c r="W12" s="1691"/>
    </row>
    <row r="13" spans="1:34" ht="69.95" customHeight="1">
      <c r="A13" s="832" t="s">
        <v>1180</v>
      </c>
      <c r="B13" s="1684"/>
      <c r="C13" s="1685"/>
      <c r="D13" s="1692"/>
      <c r="E13" s="1692"/>
      <c r="F13" s="1693"/>
      <c r="G13" s="1694"/>
      <c r="H13" s="1695"/>
      <c r="I13" s="1695"/>
      <c r="J13" s="1695"/>
      <c r="K13" s="1696"/>
      <c r="L13" s="1688"/>
      <c r="M13" s="1688"/>
      <c r="N13" s="1698"/>
      <c r="O13" s="1687"/>
      <c r="P13" s="1690"/>
      <c r="Q13" s="1690"/>
      <c r="R13" s="1690"/>
      <c r="S13" s="1690"/>
      <c r="T13" s="1691"/>
      <c r="U13" s="1691"/>
      <c r="V13" s="1691"/>
      <c r="W13" s="1691"/>
    </row>
    <row r="14" spans="1:34" ht="69.95" customHeight="1">
      <c r="A14" s="832" t="s">
        <v>1181</v>
      </c>
      <c r="B14" s="1684"/>
      <c r="C14" s="1685"/>
      <c r="D14" s="1692"/>
      <c r="E14" s="1692"/>
      <c r="F14" s="1693"/>
      <c r="G14" s="1694"/>
      <c r="H14" s="1695"/>
      <c r="I14" s="1695"/>
      <c r="J14" s="1695"/>
      <c r="K14" s="1696"/>
      <c r="L14" s="1688"/>
      <c r="M14" s="1688"/>
      <c r="N14" s="1698"/>
      <c r="O14" s="1687"/>
      <c r="P14" s="1690"/>
      <c r="Q14" s="1690"/>
      <c r="R14" s="1690"/>
      <c r="S14" s="1690"/>
      <c r="T14" s="1691"/>
      <c r="U14" s="1691"/>
      <c r="V14" s="1691"/>
      <c r="W14" s="1691"/>
    </row>
    <row r="15" spans="1:34" ht="69.95" customHeight="1">
      <c r="A15" s="832" t="s">
        <v>1182</v>
      </c>
      <c r="B15" s="1684"/>
      <c r="C15" s="1685"/>
      <c r="D15" s="1692"/>
      <c r="E15" s="1692"/>
      <c r="F15" s="1693"/>
      <c r="G15" s="1694"/>
      <c r="H15" s="1695"/>
      <c r="I15" s="1695"/>
      <c r="J15" s="1695"/>
      <c r="K15" s="1696"/>
      <c r="L15" s="1688"/>
      <c r="M15" s="1688"/>
      <c r="N15" s="1698"/>
      <c r="O15" s="1687"/>
      <c r="P15" s="1690"/>
      <c r="Q15" s="1690"/>
      <c r="R15" s="1690"/>
      <c r="S15" s="1690"/>
      <c r="T15" s="1691"/>
      <c r="U15" s="1691"/>
      <c r="V15" s="1691"/>
      <c r="W15" s="1691"/>
    </row>
    <row r="17" spans="1:23">
      <c r="A17" s="1698" t="s">
        <v>1126</v>
      </c>
      <c r="B17" s="1699"/>
    </row>
    <row r="18" spans="1:23">
      <c r="A18" s="833" t="s">
        <v>1127</v>
      </c>
      <c r="B18" s="834"/>
      <c r="C18" s="834"/>
      <c r="D18" s="834"/>
      <c r="E18" s="834"/>
      <c r="F18" s="834"/>
      <c r="G18" s="834"/>
      <c r="H18" s="834" t="s">
        <v>1183</v>
      </c>
      <c r="I18" s="834"/>
      <c r="J18" s="834"/>
      <c r="K18" s="834"/>
      <c r="L18" s="834"/>
      <c r="M18" s="834"/>
      <c r="N18" s="834"/>
      <c r="O18" s="834"/>
      <c r="P18" s="834"/>
      <c r="Q18" s="834"/>
      <c r="R18" s="834"/>
      <c r="S18" s="834"/>
      <c r="T18" s="834"/>
      <c r="U18" s="834"/>
      <c r="V18" s="834"/>
      <c r="W18" s="835"/>
    </row>
    <row r="19" spans="1:23">
      <c r="A19" s="836"/>
      <c r="W19" s="837"/>
    </row>
    <row r="20" spans="1:23">
      <c r="A20" s="836" t="s">
        <v>1128</v>
      </c>
      <c r="H20" s="826" t="s">
        <v>1129</v>
      </c>
      <c r="W20" s="837"/>
    </row>
    <row r="21" spans="1:23">
      <c r="A21" s="838"/>
      <c r="B21" s="839"/>
      <c r="C21" s="839"/>
      <c r="D21" s="839"/>
      <c r="E21" s="839"/>
      <c r="F21" s="839"/>
      <c r="G21" s="839"/>
      <c r="H21" s="839"/>
      <c r="I21" s="839"/>
      <c r="J21" s="839"/>
      <c r="K21" s="839"/>
      <c r="L21" s="839"/>
      <c r="M21" s="839"/>
      <c r="N21" s="839"/>
      <c r="O21" s="839"/>
      <c r="P21" s="839"/>
      <c r="Q21" s="839"/>
      <c r="R21" s="839"/>
      <c r="S21" s="839"/>
      <c r="T21" s="839"/>
      <c r="U21" s="839"/>
      <c r="V21" s="839"/>
      <c r="W21" s="840"/>
    </row>
    <row r="23" spans="1:23" ht="60" customHeight="1">
      <c r="A23" s="1700" t="s">
        <v>1244</v>
      </c>
      <c r="B23" s="1701"/>
      <c r="C23" s="1701"/>
      <c r="D23" s="1701"/>
      <c r="E23" s="1701"/>
      <c r="F23" s="1701"/>
      <c r="G23" s="1701"/>
      <c r="H23" s="1701"/>
      <c r="I23" s="1701"/>
      <c r="J23" s="1701"/>
      <c r="K23" s="1701"/>
      <c r="L23" s="1701"/>
      <c r="M23" s="1701"/>
      <c r="N23" s="1701"/>
      <c r="O23" s="1701"/>
      <c r="P23" s="1701"/>
      <c r="Q23" s="1701"/>
      <c r="R23" s="1701"/>
      <c r="S23" s="1701"/>
      <c r="T23" s="1701"/>
      <c r="U23" s="1701"/>
      <c r="V23" s="1701"/>
      <c r="W23" s="1701"/>
    </row>
    <row r="24" spans="1:23">
      <c r="W24" s="671" t="s">
        <v>1245</v>
      </c>
    </row>
  </sheetData>
  <mergeCells count="61">
    <mergeCell ref="A17:B17"/>
    <mergeCell ref="A23:W23"/>
    <mergeCell ref="T14:W14"/>
    <mergeCell ref="B15:F15"/>
    <mergeCell ref="G15:K15"/>
    <mergeCell ref="L15:M15"/>
    <mergeCell ref="N15:O15"/>
    <mergeCell ref="P15:Q15"/>
    <mergeCell ref="R15:S15"/>
    <mergeCell ref="T15:W15"/>
    <mergeCell ref="B14:F14"/>
    <mergeCell ref="G14:K14"/>
    <mergeCell ref="L14:M14"/>
    <mergeCell ref="N14:O14"/>
    <mergeCell ref="P14:Q14"/>
    <mergeCell ref="R14:S14"/>
    <mergeCell ref="T12:W12"/>
    <mergeCell ref="B13:F13"/>
    <mergeCell ref="G13:K13"/>
    <mergeCell ref="L13:M13"/>
    <mergeCell ref="N13:O13"/>
    <mergeCell ref="P13:Q13"/>
    <mergeCell ref="R13:S13"/>
    <mergeCell ref="T13:W13"/>
    <mergeCell ref="B12:F12"/>
    <mergeCell ref="G12:K12"/>
    <mergeCell ref="L12:M12"/>
    <mergeCell ref="N12:O12"/>
    <mergeCell ref="P12:Q12"/>
    <mergeCell ref="R12:S12"/>
    <mergeCell ref="T10:W10"/>
    <mergeCell ref="B11:F11"/>
    <mergeCell ref="G11:K11"/>
    <mergeCell ref="L11:M11"/>
    <mergeCell ref="N11:O11"/>
    <mergeCell ref="P11:Q11"/>
    <mergeCell ref="R11:S11"/>
    <mergeCell ref="T11:W11"/>
    <mergeCell ref="B10:F10"/>
    <mergeCell ref="G10:K10"/>
    <mergeCell ref="L10:M10"/>
    <mergeCell ref="N10:O10"/>
    <mergeCell ref="P10:Q10"/>
    <mergeCell ref="R10:S10"/>
    <mergeCell ref="A7:C7"/>
    <mergeCell ref="D7:L7"/>
    <mergeCell ref="M7:W7"/>
    <mergeCell ref="B9:F9"/>
    <mergeCell ref="G9:K9"/>
    <mergeCell ref="L9:M9"/>
    <mergeCell ref="N9:O9"/>
    <mergeCell ref="P9:Q9"/>
    <mergeCell ref="R9:S9"/>
    <mergeCell ref="T9:W9"/>
    <mergeCell ref="A3:W3"/>
    <mergeCell ref="S4:T4"/>
    <mergeCell ref="U4:W4"/>
    <mergeCell ref="A6:C6"/>
    <mergeCell ref="D6:L6"/>
    <mergeCell ref="M6:N6"/>
    <mergeCell ref="O6:W6"/>
  </mergeCells>
  <phoneticPr fontId="9"/>
  <printOptions horizontalCentered="1"/>
  <pageMargins left="0.35433070866141736" right="0.31496062992125984" top="0.35433070866141736" bottom="0.39370078740157483" header="0.31496062992125984" footer="0.31496062992125984"/>
  <pageSetup paperSize="9" scale="74" orientation="landscape" horizontalDpi="300" verticalDpi="300" r:id="rId1"/>
  <rowBreaks count="1" manualBreakCount="1">
    <brk id="22" max="2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FF00"/>
  </sheetPr>
  <dimension ref="A1:AR145"/>
  <sheetViews>
    <sheetView view="pageBreakPreview" topLeftCell="A42" zoomScale="85" zoomScaleNormal="85" zoomScaleSheetLayoutView="85" workbookViewId="0">
      <selection activeCell="E22" sqref="E22"/>
    </sheetView>
  </sheetViews>
  <sheetFormatPr defaultColWidth="9" defaultRowHeight="13.5"/>
  <cols>
    <col min="1" max="1" width="2.625" style="942" customWidth="1"/>
    <col min="2" max="2" width="5.25" style="941" customWidth="1"/>
    <col min="3" max="3" width="9" style="941" customWidth="1"/>
    <col min="4" max="34" width="4.125" style="941" customWidth="1"/>
    <col min="35" max="35" width="4.375" style="942" customWidth="1"/>
    <col min="36" max="36" width="6.125" customWidth="1"/>
    <col min="37" max="37" width="9" style="718" customWidth="1"/>
    <col min="38" max="38" width="9" style="718"/>
    <col min="39" max="44" width="13.375" customWidth="1"/>
  </cols>
  <sheetData>
    <row r="1" spans="1:44" s="67" customFormat="1" ht="17.25" customHeight="1">
      <c r="A1" s="1786" t="s">
        <v>225</v>
      </c>
      <c r="B1" s="1786"/>
      <c r="C1" s="1786"/>
      <c r="D1" s="1787">
        <f>IF(様式1!F37="","",様式1!F37)</f>
        <v>45069</v>
      </c>
      <c r="E1" s="1787"/>
      <c r="F1" s="1787"/>
      <c r="G1" s="1787"/>
      <c r="H1" s="1787"/>
      <c r="I1" s="934" t="s">
        <v>56</v>
      </c>
      <c r="J1" s="1787">
        <f>IF(様式1!K37="","",様式1!K37)</f>
        <v>45160</v>
      </c>
      <c r="K1" s="1787"/>
      <c r="L1" s="1787"/>
      <c r="M1" s="1787"/>
      <c r="N1" s="1787"/>
      <c r="O1" s="935"/>
      <c r="P1" s="935"/>
      <c r="Q1" s="935"/>
      <c r="R1" s="935"/>
      <c r="S1" s="935"/>
      <c r="T1" s="935"/>
      <c r="U1" s="935"/>
      <c r="V1" s="935"/>
      <c r="W1" s="935"/>
      <c r="X1" s="935"/>
      <c r="Y1" s="935"/>
      <c r="Z1" s="935"/>
      <c r="AA1" s="935"/>
      <c r="AB1" s="935"/>
      <c r="AC1" s="935"/>
      <c r="AD1" s="935"/>
      <c r="AE1" s="935"/>
      <c r="AF1" s="935"/>
      <c r="AG1" s="935"/>
      <c r="AH1" s="935"/>
      <c r="AI1" s="936"/>
      <c r="AK1" s="731"/>
      <c r="AL1" s="731"/>
    </row>
    <row r="2" spans="1:44">
      <c r="A2" s="937"/>
      <c r="B2" s="937"/>
      <c r="C2" s="937"/>
      <c r="D2" s="1788"/>
      <c r="E2" s="1788"/>
      <c r="F2" s="938"/>
      <c r="G2" s="939"/>
      <c r="H2" s="938"/>
      <c r="I2" s="940"/>
      <c r="J2" s="938"/>
    </row>
    <row r="3" spans="1:44" ht="17.25" customHeight="1">
      <c r="AG3" s="943"/>
      <c r="AH3" s="944" t="s">
        <v>734</v>
      </c>
    </row>
    <row r="4" spans="1:44" ht="20.25" customHeight="1">
      <c r="A4" s="1789" t="s">
        <v>275</v>
      </c>
      <c r="B4" s="1789"/>
      <c r="C4" s="1789"/>
      <c r="D4" s="1789"/>
      <c r="E4" s="1789"/>
      <c r="F4" s="1789"/>
      <c r="G4" s="1789"/>
      <c r="H4" s="1789"/>
      <c r="I4" s="1789"/>
      <c r="J4" s="1789"/>
      <c r="K4" s="1789"/>
      <c r="L4" s="1789"/>
      <c r="M4" s="1789"/>
      <c r="N4" s="1789"/>
      <c r="O4" s="1789"/>
      <c r="P4" s="1789"/>
      <c r="Q4" s="1789"/>
      <c r="R4" s="1789"/>
      <c r="S4" s="1789"/>
      <c r="T4" s="1789"/>
      <c r="U4" s="1789"/>
      <c r="V4" s="1789"/>
      <c r="W4" s="1789"/>
      <c r="X4" s="1789"/>
      <c r="Y4" s="1789"/>
      <c r="Z4" s="1789"/>
      <c r="AA4" s="1789"/>
      <c r="AB4" s="1789"/>
      <c r="AC4" s="1789"/>
      <c r="AD4" s="1789"/>
      <c r="AE4" s="1789"/>
      <c r="AF4" s="1789"/>
      <c r="AG4" s="1789"/>
      <c r="AH4" s="1789"/>
    </row>
    <row r="5" spans="1:44" ht="12.75" customHeight="1">
      <c r="B5" s="942"/>
      <c r="C5" s="942"/>
      <c r="D5" s="942"/>
    </row>
    <row r="6" spans="1:44">
      <c r="B6" s="1790" t="s">
        <v>0</v>
      </c>
      <c r="C6" s="1790"/>
      <c r="D6" s="1790"/>
      <c r="E6" s="1790" t="str">
        <f>IF(様式1!L11="","",様式1!L11)</f>
        <v>株式会社キャリアサプライ</v>
      </c>
      <c r="F6" s="1790"/>
      <c r="G6" s="1790"/>
      <c r="H6" s="1790"/>
      <c r="I6" s="1790"/>
      <c r="J6" s="1790"/>
      <c r="K6" s="1790"/>
      <c r="L6" s="1790"/>
      <c r="M6" s="1790"/>
      <c r="N6" s="1790"/>
      <c r="O6" s="1790"/>
      <c r="P6" s="1790"/>
      <c r="Q6" s="1790"/>
      <c r="R6" s="1790"/>
      <c r="S6" s="1790" t="s">
        <v>276</v>
      </c>
      <c r="T6" s="1790"/>
      <c r="U6" s="1790"/>
      <c r="V6" s="1790" t="str">
        <f>IF(様式1!G36="","",様式1!G36)</f>
        <v>ゼロから始めるWord・Excel・PowerPoint実践科（託児・短時間)</v>
      </c>
      <c r="W6" s="1790"/>
      <c r="X6" s="1790"/>
      <c r="Y6" s="1790"/>
      <c r="Z6" s="1790"/>
      <c r="AA6" s="1790"/>
      <c r="AB6" s="1790"/>
      <c r="AC6" s="1790"/>
      <c r="AD6" s="1790"/>
      <c r="AE6" s="1790"/>
      <c r="AF6" s="1790"/>
      <c r="AG6" s="1790"/>
      <c r="AH6" s="1790"/>
    </row>
    <row r="7" spans="1:44" ht="5.25" customHeight="1"/>
    <row r="8" spans="1:44" s="67" customFormat="1" ht="30" customHeight="1">
      <c r="A8" s="936"/>
      <c r="B8" s="1757" t="s">
        <v>1190</v>
      </c>
      <c r="C8" s="945" t="s">
        <v>763</v>
      </c>
      <c r="D8" s="946">
        <f>AM12</f>
        <v>45069</v>
      </c>
      <c r="E8" s="947">
        <f>IF($D$8="","",IF($D$8+1&lt;=$AM$13,$D$8+1,""))</f>
        <v>45070</v>
      </c>
      <c r="F8" s="947">
        <f>IF($D$8="","",IF($D$8+2&lt;=$AM$13,$D$8+2,""))</f>
        <v>45071</v>
      </c>
      <c r="G8" s="947">
        <f>IF($D$8="","",IF($D$8+3&lt;=$AM$13,$D$8+3,""))</f>
        <v>45072</v>
      </c>
      <c r="H8" s="947">
        <f>IF($D$8="","",IF($D$8+4&lt;=$AM$13,$D$8+4,""))</f>
        <v>45073</v>
      </c>
      <c r="I8" s="947">
        <f>IF($D$8="","",IF($D$8+5&lt;=$AM$13,$D$8+5,""))</f>
        <v>45074</v>
      </c>
      <c r="J8" s="947">
        <f>IF($D$8="","",IF($D$8+6&lt;=$AM$13,$D$8+6,""))</f>
        <v>45075</v>
      </c>
      <c r="K8" s="947">
        <f>IF($D$8="","",IF($D$8+7&lt;=$AM$13,$D$8+7,""))</f>
        <v>45076</v>
      </c>
      <c r="L8" s="947">
        <f>IF($D$8="","",IF($D$8+8&lt;=$AM$13,$D$8+8,""))</f>
        <v>45077</v>
      </c>
      <c r="M8" s="947">
        <f>IF($D$8="","",IF($D$8+9&lt;=$AM$13,$D$8+9,""))</f>
        <v>45078</v>
      </c>
      <c r="N8" s="947">
        <f>IF($D$8="","",IF($D$8+10&lt;=$AM$13,$D$8+10,""))</f>
        <v>45079</v>
      </c>
      <c r="O8" s="947">
        <f>IF($D$8="","",IF($D$8+11&lt;=$AM$13,$D$8+11,""))</f>
        <v>45080</v>
      </c>
      <c r="P8" s="947">
        <f>IF($D$8="","",IF($D$8+12&lt;=$AM$13,$D$8+12,""))</f>
        <v>45081</v>
      </c>
      <c r="Q8" s="947">
        <f>IF($D$8="","",IF($D$8+13&lt;=$AM$13,$D$8+13,""))</f>
        <v>45082</v>
      </c>
      <c r="R8" s="947">
        <f>IF($D$8="","",IF($D$8+14&lt;=$AM$13,$D$8+14,""))</f>
        <v>45083</v>
      </c>
      <c r="S8" s="947">
        <f>IF($D$8="","",IF($D$8+15&lt;=$AM$13,$D$8+15,""))</f>
        <v>45084</v>
      </c>
      <c r="T8" s="947">
        <f>IF($D$8="","",IF($D$8+16&lt;=$AM$13,$D$8+16,""))</f>
        <v>45085</v>
      </c>
      <c r="U8" s="947">
        <f>IF($D$8="","",IF($D$8+17&lt;=$AM$13,$D$8+17,""))</f>
        <v>45086</v>
      </c>
      <c r="V8" s="947">
        <f>IF($D$8="","",IF($D$8+18&lt;=$AM$13,$D$8+18,""))</f>
        <v>45087</v>
      </c>
      <c r="W8" s="947">
        <f>IF($D$8="","",IF($D$8+19&lt;=$AM$13,$D$8+19,""))</f>
        <v>45088</v>
      </c>
      <c r="X8" s="947">
        <f>IF($D$8="","",IF($D$8+20&lt;=$AM$13,$D$8+20,""))</f>
        <v>45089</v>
      </c>
      <c r="Y8" s="947">
        <f>IF($D$8="","",IF($D$8+21&lt;=$AM$13,$D$8+21,""))</f>
        <v>45090</v>
      </c>
      <c r="Z8" s="947">
        <f>IF($D$8="","",IF($D$8+22&lt;=$AM$13,$D$8+22,""))</f>
        <v>45091</v>
      </c>
      <c r="AA8" s="947">
        <f>IF($D$8="","",IF($D$8+23&lt;=$AM$13,$D$8+23,""))</f>
        <v>45092</v>
      </c>
      <c r="AB8" s="947">
        <f>IF($D$8="","",IF($D$8+24&lt;=$AM$13,$D$8+24,""))</f>
        <v>45093</v>
      </c>
      <c r="AC8" s="947">
        <f>IF($D$8="","",IF($D$8+25&lt;=$AM$13,$D$8+25,""))</f>
        <v>45094</v>
      </c>
      <c r="AD8" s="947">
        <f>IF($D$8="","",IF($D$8+26&lt;=$AM$13,$D$8+26,""))</f>
        <v>45095</v>
      </c>
      <c r="AE8" s="947">
        <f>IF($D$8="","",IF($D$8+27&lt;=$AM$13,$D$8+27,""))</f>
        <v>45096</v>
      </c>
      <c r="AF8" s="947">
        <f>IF($D$8="","",IF($D$8+28&lt;=$AM$13,$D$8+28,""))</f>
        <v>45097</v>
      </c>
      <c r="AG8" s="947">
        <f>IF($D$8="","",IF($D$8+29&lt;=$AM$13,$D$8+29,""))</f>
        <v>45098</v>
      </c>
      <c r="AH8" s="948">
        <f>IF($D$8="","",IF($D$8+30&lt;=$AM$13,$D$8+30,""))</f>
        <v>45099</v>
      </c>
      <c r="AI8" s="936"/>
      <c r="AK8" s="731"/>
      <c r="AL8" s="731"/>
      <c r="AM8" s="51" t="s">
        <v>735</v>
      </c>
      <c r="AN8" s="51" t="s">
        <v>736</v>
      </c>
    </row>
    <row r="9" spans="1:44" s="67" customFormat="1" ht="18" customHeight="1">
      <c r="A9" s="936"/>
      <c r="B9" s="1758"/>
      <c r="C9" s="945" t="s">
        <v>277</v>
      </c>
      <c r="D9" s="949" t="str">
        <f t="shared" ref="D9:AH9" si="0">TEXT(D8,"aaa")</f>
        <v>火</v>
      </c>
      <c r="E9" s="950" t="str">
        <f t="shared" si="0"/>
        <v>水</v>
      </c>
      <c r="F9" s="950" t="str">
        <f t="shared" si="0"/>
        <v>木</v>
      </c>
      <c r="G9" s="950" t="str">
        <f t="shared" si="0"/>
        <v>金</v>
      </c>
      <c r="H9" s="950" t="str">
        <f t="shared" si="0"/>
        <v>土</v>
      </c>
      <c r="I9" s="950" t="str">
        <f t="shared" si="0"/>
        <v>日</v>
      </c>
      <c r="J9" s="950" t="str">
        <f t="shared" si="0"/>
        <v>月</v>
      </c>
      <c r="K9" s="950" t="str">
        <f t="shared" si="0"/>
        <v>火</v>
      </c>
      <c r="L9" s="950" t="str">
        <f t="shared" si="0"/>
        <v>水</v>
      </c>
      <c r="M9" s="950" t="str">
        <f t="shared" si="0"/>
        <v>木</v>
      </c>
      <c r="N9" s="950" t="str">
        <f t="shared" si="0"/>
        <v>金</v>
      </c>
      <c r="O9" s="950" t="str">
        <f t="shared" si="0"/>
        <v>土</v>
      </c>
      <c r="P9" s="950" t="str">
        <f t="shared" si="0"/>
        <v>日</v>
      </c>
      <c r="Q9" s="950" t="str">
        <f t="shared" si="0"/>
        <v>月</v>
      </c>
      <c r="R9" s="950" t="str">
        <f t="shared" si="0"/>
        <v>火</v>
      </c>
      <c r="S9" s="950" t="str">
        <f t="shared" si="0"/>
        <v>水</v>
      </c>
      <c r="T9" s="950" t="str">
        <f t="shared" si="0"/>
        <v>木</v>
      </c>
      <c r="U9" s="950" t="str">
        <f t="shared" si="0"/>
        <v>金</v>
      </c>
      <c r="V9" s="950" t="str">
        <f t="shared" si="0"/>
        <v>土</v>
      </c>
      <c r="W9" s="950" t="str">
        <f t="shared" si="0"/>
        <v>日</v>
      </c>
      <c r="X9" s="950" t="str">
        <f t="shared" si="0"/>
        <v>月</v>
      </c>
      <c r="Y9" s="950" t="str">
        <f t="shared" si="0"/>
        <v>火</v>
      </c>
      <c r="Z9" s="950" t="str">
        <f t="shared" si="0"/>
        <v>水</v>
      </c>
      <c r="AA9" s="950" t="str">
        <f t="shared" si="0"/>
        <v>木</v>
      </c>
      <c r="AB9" s="950" t="str">
        <f t="shared" si="0"/>
        <v>金</v>
      </c>
      <c r="AC9" s="950" t="str">
        <f t="shared" si="0"/>
        <v>土</v>
      </c>
      <c r="AD9" s="950" t="str">
        <f t="shared" si="0"/>
        <v>日</v>
      </c>
      <c r="AE9" s="950" t="str">
        <f t="shared" si="0"/>
        <v>月</v>
      </c>
      <c r="AF9" s="950" t="str">
        <f t="shared" si="0"/>
        <v>火</v>
      </c>
      <c r="AG9" s="950" t="str">
        <f t="shared" si="0"/>
        <v>水</v>
      </c>
      <c r="AH9" s="951" t="str">
        <f t="shared" si="0"/>
        <v>木</v>
      </c>
      <c r="AI9" s="936"/>
      <c r="AK9" s="731"/>
      <c r="AL9" s="731"/>
      <c r="AM9" s="494">
        <f>IF(様式1!F37="","",様式1!F37)</f>
        <v>45069</v>
      </c>
      <c r="AN9" s="494">
        <f>IF(様式1!K37="","",様式1!K37)</f>
        <v>45160</v>
      </c>
    </row>
    <row r="10" spans="1:44" ht="45" customHeight="1">
      <c r="B10" s="1758"/>
      <c r="C10" s="952"/>
      <c r="D10" s="1783" t="s">
        <v>1325</v>
      </c>
      <c r="E10" s="1777" t="s">
        <v>1326</v>
      </c>
      <c r="F10" s="1777" t="s">
        <v>1327</v>
      </c>
      <c r="G10" s="1777" t="s">
        <v>1327</v>
      </c>
      <c r="H10" s="1736"/>
      <c r="I10" s="1736"/>
      <c r="J10" s="1777" t="s">
        <v>1328</v>
      </c>
      <c r="K10" s="1777" t="s">
        <v>1328</v>
      </c>
      <c r="L10" s="1777" t="s">
        <v>1328</v>
      </c>
      <c r="M10" s="1777" t="s">
        <v>1328</v>
      </c>
      <c r="N10" s="1777" t="s">
        <v>1328</v>
      </c>
      <c r="O10" s="1736"/>
      <c r="P10" s="1736"/>
      <c r="Q10" s="1777" t="s">
        <v>1329</v>
      </c>
      <c r="R10" s="1777" t="s">
        <v>1329</v>
      </c>
      <c r="S10" s="1777" t="s">
        <v>1329</v>
      </c>
      <c r="T10" s="1777" t="s">
        <v>1329</v>
      </c>
      <c r="U10" s="1777" t="s">
        <v>1329</v>
      </c>
      <c r="V10" s="1736"/>
      <c r="W10" s="1736"/>
      <c r="X10" s="1777" t="s">
        <v>1329</v>
      </c>
      <c r="Y10" s="1777" t="s">
        <v>1329</v>
      </c>
      <c r="Z10" s="1777" t="s">
        <v>1329</v>
      </c>
      <c r="AA10" s="1777" t="s">
        <v>1329</v>
      </c>
      <c r="AB10" s="1777" t="s">
        <v>1069</v>
      </c>
      <c r="AC10" s="1736"/>
      <c r="AD10" s="1736"/>
      <c r="AE10" s="1777" t="s">
        <v>1069</v>
      </c>
      <c r="AF10" s="1777" t="s">
        <v>1329</v>
      </c>
      <c r="AG10" s="1777" t="s">
        <v>1329</v>
      </c>
      <c r="AH10" s="1803" t="s">
        <v>1329</v>
      </c>
    </row>
    <row r="11" spans="1:44" ht="45" customHeight="1">
      <c r="B11" s="1758"/>
      <c r="C11" s="952"/>
      <c r="D11" s="1784"/>
      <c r="E11" s="1778"/>
      <c r="F11" s="1778"/>
      <c r="G11" s="1778"/>
      <c r="H11" s="1738"/>
      <c r="I11" s="1738"/>
      <c r="J11" s="1778"/>
      <c r="K11" s="1778"/>
      <c r="L11" s="1778"/>
      <c r="M11" s="1778"/>
      <c r="N11" s="1778"/>
      <c r="O11" s="1738"/>
      <c r="P11" s="1738"/>
      <c r="Q11" s="1778"/>
      <c r="R11" s="1778"/>
      <c r="S11" s="1778"/>
      <c r="T11" s="1778"/>
      <c r="U11" s="1778"/>
      <c r="V11" s="1738"/>
      <c r="W11" s="1738"/>
      <c r="X11" s="1778"/>
      <c r="Y11" s="1778"/>
      <c r="Z11" s="1778"/>
      <c r="AA11" s="1778"/>
      <c r="AB11" s="1778"/>
      <c r="AC11" s="1738"/>
      <c r="AD11" s="1738"/>
      <c r="AE11" s="1778"/>
      <c r="AF11" s="1778"/>
      <c r="AG11" s="1778"/>
      <c r="AH11" s="1804"/>
      <c r="AM11" s="51" t="s">
        <v>304</v>
      </c>
      <c r="AN11" s="51" t="s">
        <v>305</v>
      </c>
      <c r="AO11" s="51" t="s">
        <v>306</v>
      </c>
      <c r="AP11" s="51" t="s">
        <v>307</v>
      </c>
      <c r="AQ11" s="51" t="s">
        <v>308</v>
      </c>
      <c r="AR11" s="51" t="s">
        <v>309</v>
      </c>
    </row>
    <row r="12" spans="1:44" ht="45" customHeight="1">
      <c r="B12" s="1758"/>
      <c r="C12" s="952" t="s">
        <v>278</v>
      </c>
      <c r="D12" s="1784"/>
      <c r="E12" s="1778"/>
      <c r="F12" s="1778"/>
      <c r="G12" s="1778"/>
      <c r="H12" s="1738"/>
      <c r="I12" s="1738"/>
      <c r="J12" s="1778"/>
      <c r="K12" s="1778"/>
      <c r="L12" s="1778"/>
      <c r="M12" s="1778"/>
      <c r="N12" s="1778"/>
      <c r="O12" s="1738"/>
      <c r="P12" s="1738"/>
      <c r="Q12" s="1778"/>
      <c r="R12" s="1778"/>
      <c r="S12" s="1778"/>
      <c r="T12" s="1778"/>
      <c r="U12" s="1778"/>
      <c r="V12" s="1738"/>
      <c r="W12" s="1738"/>
      <c r="X12" s="1778"/>
      <c r="Y12" s="1778"/>
      <c r="Z12" s="1778"/>
      <c r="AA12" s="1778"/>
      <c r="AB12" s="1778"/>
      <c r="AC12" s="1738"/>
      <c r="AD12" s="1738"/>
      <c r="AE12" s="1778"/>
      <c r="AF12" s="1778"/>
      <c r="AG12" s="1778"/>
      <c r="AH12" s="1804"/>
      <c r="AM12" s="494">
        <f>AM9</f>
        <v>45069</v>
      </c>
      <c r="AN12" s="494">
        <f>IF(AM13=AN9,"",IF(AN9&gt;EDATE(AM12,1)-1,EDATE(AM12,1),""))</f>
        <v>45100</v>
      </c>
      <c r="AO12" s="494">
        <f>IF(AN12="","",IF(AN9&gt;EDATE(AM12,2)-1,EDATE(AM12,2),""))</f>
        <v>45130</v>
      </c>
      <c r="AP12" s="494" t="str">
        <f>IF(AO12="","",IF(AN9&gt;EDATE(AM12,3)-1,EDATE(AM12,3),""))</f>
        <v/>
      </c>
      <c r="AQ12" s="494" t="str">
        <f>IF(AP12="","",IF(AN9&gt;EDATE(AM12,4)-1,EDATE(AM12,4),""))</f>
        <v/>
      </c>
      <c r="AR12" s="494" t="str">
        <f>IF(AQ12="","",IF(AN9&gt;EDATE(AM12,5)-1,EDATE(AM12,5),""))</f>
        <v/>
      </c>
    </row>
    <row r="13" spans="1:44" ht="45" customHeight="1">
      <c r="B13" s="1758"/>
      <c r="C13" s="952"/>
      <c r="D13" s="1784"/>
      <c r="E13" s="1778"/>
      <c r="F13" s="1778"/>
      <c r="G13" s="1778"/>
      <c r="H13" s="1738"/>
      <c r="I13" s="1738"/>
      <c r="J13" s="1778"/>
      <c r="K13" s="1778"/>
      <c r="L13" s="1778"/>
      <c r="M13" s="1778"/>
      <c r="N13" s="1778"/>
      <c r="O13" s="1738"/>
      <c r="P13" s="1738"/>
      <c r="Q13" s="1778"/>
      <c r="R13" s="1778"/>
      <c r="S13" s="1778"/>
      <c r="T13" s="1778"/>
      <c r="U13" s="1778"/>
      <c r="V13" s="1738"/>
      <c r="W13" s="1738"/>
      <c r="X13" s="1778"/>
      <c r="Y13" s="1778"/>
      <c r="Z13" s="1778"/>
      <c r="AA13" s="1778"/>
      <c r="AB13" s="1778"/>
      <c r="AC13" s="1738"/>
      <c r="AD13" s="1738"/>
      <c r="AE13" s="1778"/>
      <c r="AF13" s="1778"/>
      <c r="AG13" s="1778"/>
      <c r="AH13" s="1804"/>
      <c r="AM13" s="494">
        <f>IF(AM12="","",IF(AN9&lt;(EDATE(AM12,1)-1),AN9,EDATE(AM12,1)-1))</f>
        <v>45099</v>
      </c>
      <c r="AN13" s="494">
        <f>IF(AN12="","",IF(AN9&lt;(EDATE(AM12,2)-1),AN9,EDATE(AM12,2)-1))</f>
        <v>45129</v>
      </c>
      <c r="AO13" s="494">
        <f>IF(AO12="","",IF(AN9&lt;(EDATE(AM12,3)-1),AN9,EDATE(AM12,3)-1))</f>
        <v>45160</v>
      </c>
      <c r="AP13" s="494" t="str">
        <f>IF(AP12="","",IF(AN9&lt;=(EDATE(AM12,4)-1),AN9,EDATE(AM12,4)-1))</f>
        <v/>
      </c>
      <c r="AQ13" s="494" t="str">
        <f>IF(AQ12="","",IF(AN9&lt;=(EDATE(AM12,5)-1),AN9,EDATE(AM12,5)-1))</f>
        <v/>
      </c>
      <c r="AR13" s="494" t="str">
        <f>IF(AR12="","",IF(AN9&lt;=(EDATE(AM12,6)-1),AN9,EDATE(AM12,6)-1))</f>
        <v/>
      </c>
    </row>
    <row r="14" spans="1:44" ht="45" customHeight="1">
      <c r="B14" s="1758"/>
      <c r="C14" s="952" t="s">
        <v>279</v>
      </c>
      <c r="D14" s="1784"/>
      <c r="E14" s="1778"/>
      <c r="F14" s="1778"/>
      <c r="G14" s="1778"/>
      <c r="H14" s="1738"/>
      <c r="I14" s="1738"/>
      <c r="J14" s="1778"/>
      <c r="K14" s="1778"/>
      <c r="L14" s="1778"/>
      <c r="M14" s="1778"/>
      <c r="N14" s="1778"/>
      <c r="O14" s="1738"/>
      <c r="P14" s="1738"/>
      <c r="Q14" s="1778"/>
      <c r="R14" s="1778"/>
      <c r="S14" s="1778"/>
      <c r="T14" s="1778"/>
      <c r="U14" s="1778"/>
      <c r="V14" s="1738"/>
      <c r="W14" s="1738"/>
      <c r="X14" s="1778"/>
      <c r="Y14" s="1778"/>
      <c r="Z14" s="1778"/>
      <c r="AA14" s="1778"/>
      <c r="AB14" s="1778"/>
      <c r="AC14" s="1738"/>
      <c r="AD14" s="1738"/>
      <c r="AE14" s="1778"/>
      <c r="AF14" s="1778"/>
      <c r="AG14" s="1778"/>
      <c r="AH14" s="1804"/>
    </row>
    <row r="15" spans="1:44" ht="45" customHeight="1">
      <c r="B15" s="1758"/>
      <c r="C15" s="952"/>
      <c r="D15" s="1784"/>
      <c r="E15" s="1779"/>
      <c r="F15" s="1778"/>
      <c r="G15" s="1778"/>
      <c r="H15" s="1738"/>
      <c r="I15" s="1738"/>
      <c r="J15" s="1778"/>
      <c r="K15" s="1778"/>
      <c r="L15" s="1778"/>
      <c r="M15" s="1778"/>
      <c r="N15" s="1778"/>
      <c r="O15" s="1738"/>
      <c r="P15" s="1738"/>
      <c r="Q15" s="1779"/>
      <c r="R15" s="1779"/>
      <c r="S15" s="1779"/>
      <c r="T15" s="1779"/>
      <c r="U15" s="1779"/>
      <c r="V15" s="1738"/>
      <c r="W15" s="1738"/>
      <c r="X15" s="1779"/>
      <c r="Y15" s="1779"/>
      <c r="Z15" s="1779"/>
      <c r="AA15" s="1779"/>
      <c r="AB15" s="1778"/>
      <c r="AC15" s="1738"/>
      <c r="AD15" s="1738"/>
      <c r="AE15" s="1778"/>
      <c r="AF15" s="1779"/>
      <c r="AG15" s="1779"/>
      <c r="AH15" s="1805"/>
    </row>
    <row r="16" spans="1:44" ht="45" customHeight="1">
      <c r="B16" s="1758"/>
      <c r="C16" s="952" t="s">
        <v>280</v>
      </c>
      <c r="D16" s="1784"/>
      <c r="E16" s="1778" t="s">
        <v>1332</v>
      </c>
      <c r="F16" s="1778"/>
      <c r="G16" s="1778"/>
      <c r="H16" s="1738"/>
      <c r="I16" s="1738"/>
      <c r="J16" s="1778"/>
      <c r="K16" s="1778"/>
      <c r="L16" s="1778"/>
      <c r="M16" s="1778"/>
      <c r="N16" s="1778"/>
      <c r="O16" s="1738"/>
      <c r="P16" s="1738"/>
      <c r="Q16" s="1777" t="s">
        <v>1330</v>
      </c>
      <c r="R16" s="1778" t="s">
        <v>1330</v>
      </c>
      <c r="S16" s="1778" t="s">
        <v>1330</v>
      </c>
      <c r="T16" s="1778" t="s">
        <v>1330</v>
      </c>
      <c r="U16" s="1778" t="s">
        <v>1330</v>
      </c>
      <c r="V16" s="1738"/>
      <c r="W16" s="1738"/>
      <c r="X16" s="1777" t="s">
        <v>1330</v>
      </c>
      <c r="Y16" s="1778" t="s">
        <v>1330</v>
      </c>
      <c r="Z16" s="1778" t="s">
        <v>1330</v>
      </c>
      <c r="AA16" s="1778" t="s">
        <v>1330</v>
      </c>
      <c r="AB16" s="1778"/>
      <c r="AC16" s="1738"/>
      <c r="AD16" s="1738"/>
      <c r="AE16" s="1778"/>
      <c r="AF16" s="1778" t="s">
        <v>1330</v>
      </c>
      <c r="AG16" s="1778" t="s">
        <v>1330</v>
      </c>
      <c r="AH16" s="1804" t="s">
        <v>1330</v>
      </c>
    </row>
    <row r="17" spans="2:39" ht="45" customHeight="1">
      <c r="B17" s="1758"/>
      <c r="C17" s="952"/>
      <c r="D17" s="1784"/>
      <c r="E17" s="1778"/>
      <c r="F17" s="1778"/>
      <c r="G17" s="1778"/>
      <c r="H17" s="1738"/>
      <c r="I17" s="1738"/>
      <c r="J17" s="1778"/>
      <c r="K17" s="1778"/>
      <c r="L17" s="1778"/>
      <c r="M17" s="1778"/>
      <c r="N17" s="1778"/>
      <c r="O17" s="1738"/>
      <c r="P17" s="1738"/>
      <c r="Q17" s="1778"/>
      <c r="R17" s="1778"/>
      <c r="S17" s="1778"/>
      <c r="T17" s="1778"/>
      <c r="U17" s="1778"/>
      <c r="V17" s="1738"/>
      <c r="W17" s="1738"/>
      <c r="X17" s="1778"/>
      <c r="Y17" s="1778"/>
      <c r="Z17" s="1778"/>
      <c r="AA17" s="1778"/>
      <c r="AB17" s="1778"/>
      <c r="AC17" s="1738"/>
      <c r="AD17" s="1738"/>
      <c r="AE17" s="1778"/>
      <c r="AF17" s="1778"/>
      <c r="AG17" s="1778"/>
      <c r="AH17" s="1804"/>
    </row>
    <row r="18" spans="2:39" ht="45" customHeight="1">
      <c r="B18" s="1758"/>
      <c r="C18" s="952" t="s">
        <v>281</v>
      </c>
      <c r="D18" s="1784"/>
      <c r="E18" s="1778"/>
      <c r="F18" s="1778"/>
      <c r="G18" s="1778"/>
      <c r="H18" s="1738"/>
      <c r="I18" s="1738"/>
      <c r="J18" s="1778"/>
      <c r="K18" s="1778"/>
      <c r="L18" s="1778"/>
      <c r="M18" s="1778"/>
      <c r="N18" s="1778"/>
      <c r="O18" s="1738"/>
      <c r="P18" s="1738"/>
      <c r="Q18" s="1778"/>
      <c r="R18" s="1778"/>
      <c r="S18" s="1778"/>
      <c r="T18" s="1778"/>
      <c r="U18" s="1778"/>
      <c r="V18" s="1738"/>
      <c r="W18" s="1738"/>
      <c r="X18" s="1778"/>
      <c r="Y18" s="1778"/>
      <c r="Z18" s="1778"/>
      <c r="AA18" s="1778"/>
      <c r="AB18" s="1778"/>
      <c r="AC18" s="1738"/>
      <c r="AD18" s="1738"/>
      <c r="AE18" s="1778"/>
      <c r="AF18" s="1778"/>
      <c r="AG18" s="1778"/>
      <c r="AH18" s="1804"/>
    </row>
    <row r="19" spans="2:39" ht="45" customHeight="1">
      <c r="B19" s="1758"/>
      <c r="C19" s="952"/>
      <c r="D19" s="1784"/>
      <c r="E19" s="1778"/>
      <c r="F19" s="1778"/>
      <c r="G19" s="1778"/>
      <c r="H19" s="1738"/>
      <c r="I19" s="1738"/>
      <c r="J19" s="1778"/>
      <c r="K19" s="1778"/>
      <c r="L19" s="1778"/>
      <c r="M19" s="1778"/>
      <c r="N19" s="1778"/>
      <c r="O19" s="1738"/>
      <c r="P19" s="1738"/>
      <c r="Q19" s="1778"/>
      <c r="R19" s="1778"/>
      <c r="S19" s="1778"/>
      <c r="T19" s="1778"/>
      <c r="U19" s="1778"/>
      <c r="V19" s="1738"/>
      <c r="W19" s="1738"/>
      <c r="X19" s="1778"/>
      <c r="Y19" s="1778"/>
      <c r="Z19" s="1778"/>
      <c r="AA19" s="1778"/>
      <c r="AB19" s="1778"/>
      <c r="AC19" s="1738"/>
      <c r="AD19" s="1738"/>
      <c r="AE19" s="1778"/>
      <c r="AF19" s="1778"/>
      <c r="AG19" s="1778"/>
      <c r="AH19" s="1804"/>
    </row>
    <row r="20" spans="2:39" ht="45" customHeight="1">
      <c r="B20" s="1758"/>
      <c r="C20" s="952"/>
      <c r="D20" s="1785"/>
      <c r="E20" s="1779"/>
      <c r="F20" s="1779"/>
      <c r="G20" s="1779"/>
      <c r="H20" s="1765"/>
      <c r="I20" s="1765"/>
      <c r="J20" s="1779"/>
      <c r="K20" s="1779"/>
      <c r="L20" s="1779"/>
      <c r="M20" s="1779"/>
      <c r="N20" s="1779"/>
      <c r="O20" s="1765"/>
      <c r="P20" s="1765"/>
      <c r="Q20" s="1779"/>
      <c r="R20" s="1779"/>
      <c r="S20" s="1779"/>
      <c r="T20" s="1779"/>
      <c r="U20" s="1779"/>
      <c r="V20" s="1765"/>
      <c r="W20" s="1765"/>
      <c r="X20" s="1779"/>
      <c r="Y20" s="1779"/>
      <c r="Z20" s="1779"/>
      <c r="AA20" s="1779"/>
      <c r="AB20" s="1779"/>
      <c r="AC20" s="1765"/>
      <c r="AD20" s="1765"/>
      <c r="AE20" s="1779"/>
      <c r="AF20" s="1779"/>
      <c r="AG20" s="1779"/>
      <c r="AH20" s="1805"/>
    </row>
    <row r="21" spans="2:39" ht="21.95" customHeight="1">
      <c r="B21" s="1758"/>
      <c r="C21" s="953" t="s">
        <v>282</v>
      </c>
      <c r="D21" s="954"/>
      <c r="E21" s="955" t="s">
        <v>568</v>
      </c>
      <c r="F21" s="955"/>
      <c r="G21" s="955"/>
      <c r="H21" s="955"/>
      <c r="I21" s="956"/>
      <c r="J21" s="956"/>
      <c r="K21" s="955"/>
      <c r="L21" s="955"/>
      <c r="M21" s="955"/>
      <c r="N21" s="955" t="s">
        <v>568</v>
      </c>
      <c r="O21" s="955"/>
      <c r="P21" s="956"/>
      <c r="Q21" s="956"/>
      <c r="R21" s="955"/>
      <c r="S21" s="955"/>
      <c r="T21" s="955"/>
      <c r="U21" s="956"/>
      <c r="V21" s="956"/>
      <c r="W21" s="956"/>
      <c r="X21" s="956"/>
      <c r="Y21" s="955"/>
      <c r="Z21" s="955"/>
      <c r="AA21" s="955"/>
      <c r="AB21" s="955"/>
      <c r="AC21" s="956"/>
      <c r="AD21" s="956"/>
      <c r="AE21" s="955"/>
      <c r="AF21" s="955"/>
      <c r="AG21" s="955"/>
      <c r="AH21" s="957"/>
      <c r="AI21" s="958">
        <f>COUNTA(D21:AH21)</f>
        <v>2</v>
      </c>
    </row>
    <row r="22" spans="2:39" ht="17.25" customHeight="1">
      <c r="B22" s="1758"/>
      <c r="C22" s="959" t="s">
        <v>1065</v>
      </c>
      <c r="D22" s="960"/>
      <c r="E22" s="960"/>
      <c r="F22" s="960"/>
      <c r="G22" s="960"/>
      <c r="H22" s="960"/>
      <c r="I22" s="960"/>
      <c r="J22" s="960"/>
      <c r="K22" s="960"/>
      <c r="L22" s="960"/>
      <c r="M22" s="960"/>
      <c r="N22" s="960"/>
      <c r="O22" s="960"/>
      <c r="P22" s="960"/>
      <c r="Q22" s="960"/>
      <c r="R22" s="960"/>
      <c r="S22" s="960"/>
      <c r="T22" s="960"/>
      <c r="U22" s="960"/>
      <c r="V22" s="960"/>
      <c r="W22" s="960"/>
      <c r="X22" s="960"/>
      <c r="Y22" s="960"/>
      <c r="Z22" s="960"/>
      <c r="AA22" s="960"/>
      <c r="AB22" s="960" t="s">
        <v>568</v>
      </c>
      <c r="AC22" s="960"/>
      <c r="AD22" s="960"/>
      <c r="AE22" s="960" t="s">
        <v>568</v>
      </c>
      <c r="AF22" s="960"/>
      <c r="AG22" s="960"/>
      <c r="AH22" s="961"/>
      <c r="AI22" s="958"/>
    </row>
    <row r="23" spans="2:39" ht="12" customHeight="1">
      <c r="B23" s="1758"/>
      <c r="C23" s="1745" t="s">
        <v>409</v>
      </c>
      <c r="D23" s="962"/>
      <c r="E23" s="963">
        <v>2</v>
      </c>
      <c r="F23" s="963"/>
      <c r="G23" s="963"/>
      <c r="H23" s="963"/>
      <c r="I23" s="963"/>
      <c r="J23" s="963"/>
      <c r="K23" s="963"/>
      <c r="L23" s="963"/>
      <c r="M23" s="963"/>
      <c r="N23" s="963"/>
      <c r="O23" s="963"/>
      <c r="P23" s="963"/>
      <c r="Q23" s="963">
        <v>2</v>
      </c>
      <c r="R23" s="963">
        <v>2</v>
      </c>
      <c r="S23" s="963">
        <v>2</v>
      </c>
      <c r="T23" s="963">
        <v>2</v>
      </c>
      <c r="U23" s="963">
        <v>2</v>
      </c>
      <c r="V23" s="963"/>
      <c r="W23" s="963"/>
      <c r="X23" s="963">
        <v>2</v>
      </c>
      <c r="Y23" s="963">
        <v>2</v>
      </c>
      <c r="Z23" s="963">
        <v>2</v>
      </c>
      <c r="AA23" s="963">
        <v>2</v>
      </c>
      <c r="AB23" s="963"/>
      <c r="AC23" s="963"/>
      <c r="AD23" s="963"/>
      <c r="AE23" s="963"/>
      <c r="AF23" s="963">
        <v>2</v>
      </c>
      <c r="AG23" s="963">
        <v>2</v>
      </c>
      <c r="AH23" s="963">
        <v>2</v>
      </c>
      <c r="AI23" s="1755" t="s">
        <v>731</v>
      </c>
    </row>
    <row r="24" spans="2:39" ht="12" customHeight="1" thickBot="1">
      <c r="B24" s="1758"/>
      <c r="C24" s="1746"/>
      <c r="D24" s="964"/>
      <c r="E24" s="965"/>
      <c r="F24" s="965">
        <v>4</v>
      </c>
      <c r="G24" s="965">
        <v>4</v>
      </c>
      <c r="H24" s="965"/>
      <c r="I24" s="965"/>
      <c r="J24" s="965">
        <v>4</v>
      </c>
      <c r="K24" s="965">
        <v>4</v>
      </c>
      <c r="L24" s="965">
        <v>4</v>
      </c>
      <c r="M24" s="965">
        <v>4</v>
      </c>
      <c r="N24" s="965">
        <v>4</v>
      </c>
      <c r="O24" s="965"/>
      <c r="P24" s="965"/>
      <c r="Q24" s="965"/>
      <c r="R24" s="965"/>
      <c r="S24" s="965"/>
      <c r="T24" s="965"/>
      <c r="U24" s="965"/>
      <c r="V24" s="965"/>
      <c r="W24" s="965"/>
      <c r="X24" s="965"/>
      <c r="Y24" s="965"/>
      <c r="Z24" s="965"/>
      <c r="AA24" s="965"/>
      <c r="AB24" s="965"/>
      <c r="AC24" s="965"/>
      <c r="AD24" s="965"/>
      <c r="AE24" s="965"/>
      <c r="AF24" s="965"/>
      <c r="AG24" s="965"/>
      <c r="AH24" s="965"/>
      <c r="AI24" s="1756"/>
    </row>
    <row r="25" spans="2:39" ht="12" customHeight="1" thickBot="1">
      <c r="B25" s="1759"/>
      <c r="C25" s="1747"/>
      <c r="D25" s="966"/>
      <c r="E25" s="967">
        <v>2</v>
      </c>
      <c r="F25" s="967"/>
      <c r="G25" s="967"/>
      <c r="H25" s="967"/>
      <c r="I25" s="967"/>
      <c r="J25" s="967"/>
      <c r="K25" s="967"/>
      <c r="L25" s="967"/>
      <c r="M25" s="967"/>
      <c r="N25" s="967"/>
      <c r="O25" s="967"/>
      <c r="P25" s="967"/>
      <c r="Q25" s="967">
        <v>2</v>
      </c>
      <c r="R25" s="967">
        <v>2</v>
      </c>
      <c r="S25" s="967">
        <v>2</v>
      </c>
      <c r="T25" s="967">
        <v>2</v>
      </c>
      <c r="U25" s="967">
        <v>2</v>
      </c>
      <c r="V25" s="967"/>
      <c r="W25" s="967"/>
      <c r="X25" s="967">
        <v>2</v>
      </c>
      <c r="Y25" s="967">
        <v>2</v>
      </c>
      <c r="Z25" s="967">
        <v>2</v>
      </c>
      <c r="AA25" s="967">
        <v>2</v>
      </c>
      <c r="AB25" s="967"/>
      <c r="AC25" s="967"/>
      <c r="AD25" s="967"/>
      <c r="AE25" s="967"/>
      <c r="AF25" s="967">
        <v>2</v>
      </c>
      <c r="AG25" s="967">
        <v>2</v>
      </c>
      <c r="AH25" s="967">
        <v>2</v>
      </c>
      <c r="AI25" s="968">
        <f>SUM(D23:AH25)</f>
        <v>80</v>
      </c>
      <c r="AK25" s="1702" t="s">
        <v>1113</v>
      </c>
      <c r="AL25" s="1702"/>
      <c r="AM25" s="666">
        <f>SUMIF(D22:AH22,"△",D23:AH23)+SUMIF(D22:AH22,"○",D23:AH23)+SUMIF(D22:AH22,"△",D24:AH24)+SUMIF(D22:AH22,"○",D24:AH24)+SUMIF(D22:AH22,"△",D25:AH25)+SUMIF(D22:AH22,"○",D25:AH25)</f>
        <v>0</v>
      </c>
    </row>
    <row r="26" spans="2:39" ht="9.9499999999999993" customHeight="1"/>
    <row r="27" spans="2:39" ht="30" customHeight="1">
      <c r="B27" s="1757" t="s">
        <v>1191</v>
      </c>
      <c r="C27" s="945" t="s">
        <v>763</v>
      </c>
      <c r="D27" s="946">
        <f>AN12</f>
        <v>45100</v>
      </c>
      <c r="E27" s="947">
        <f>IF($D$27="","",IF($D$27+1&lt;=$AN$13,$D$27+1,""))</f>
        <v>45101</v>
      </c>
      <c r="F27" s="947">
        <f>IF($D$27="","",IF($D$27+2&lt;=$AN$13,$D$27+2,""))</f>
        <v>45102</v>
      </c>
      <c r="G27" s="947">
        <f>IF($D$27="","",IF($D$27+3&lt;=$AN$13,$D$27+3,""))</f>
        <v>45103</v>
      </c>
      <c r="H27" s="947">
        <f>IF($D$27="","",IF($D$27+4&lt;=$AN$13,$D$27+4,""))</f>
        <v>45104</v>
      </c>
      <c r="I27" s="947">
        <f>IF($D$27="","",IF($D$27+5&lt;=$AN$13,$D$27+5,""))</f>
        <v>45105</v>
      </c>
      <c r="J27" s="947">
        <f>IF($D$27="","",IF($D$27+6&lt;=$AN$13,$D$27+6,""))</f>
        <v>45106</v>
      </c>
      <c r="K27" s="947">
        <f>IF($D$27="","",IF($D$27+7&lt;=$AN$13,$D$27+7,""))</f>
        <v>45107</v>
      </c>
      <c r="L27" s="947">
        <f>IF($D$27="","",IF($D$27+8&lt;=$AN$13,$D$27+8,""))</f>
        <v>45108</v>
      </c>
      <c r="M27" s="947">
        <f>IF($D$27="","",IF($D$27+9&lt;=$AN$13,$D$27+9,""))</f>
        <v>45109</v>
      </c>
      <c r="N27" s="947">
        <f>IF($D$27="","",IF($D$27+10&lt;=$AN$13,$D$27+10,""))</f>
        <v>45110</v>
      </c>
      <c r="O27" s="947">
        <f>IF($D$27="","",IF($D$27+11&lt;=$AN$13,$D$27+11,""))</f>
        <v>45111</v>
      </c>
      <c r="P27" s="947">
        <f>IF($D$27="","",IF($D$27+12&lt;=$AN$13,$D$27+12,""))</f>
        <v>45112</v>
      </c>
      <c r="Q27" s="947">
        <f>IF($D$27="","",IF($D$27+13&lt;=$AN$13,$D$27+13,""))</f>
        <v>45113</v>
      </c>
      <c r="R27" s="947">
        <f>IF($D$27="","",IF($D$27+14&lt;=$AN$13,$D$27+14,""))</f>
        <v>45114</v>
      </c>
      <c r="S27" s="947">
        <f>IF($D$27="","",IF($D$27+15&lt;=$AN$13,$D$27+15,""))</f>
        <v>45115</v>
      </c>
      <c r="T27" s="947">
        <f>IF($D$27="","",IF($D$27+16&lt;=$AN$13,$D$27+16,""))</f>
        <v>45116</v>
      </c>
      <c r="U27" s="947">
        <f>IF($D$27="","",IF($D$27+17&lt;=$AN$13,$D$27+17,""))</f>
        <v>45117</v>
      </c>
      <c r="V27" s="947">
        <f>IF($D$27="","",IF($D$27+18&lt;=$AN$13,$D$27+18,""))</f>
        <v>45118</v>
      </c>
      <c r="W27" s="947">
        <f>IF($D$27="","",IF($D$27+19&lt;=$AN$13,$D$27+19,""))</f>
        <v>45119</v>
      </c>
      <c r="X27" s="947">
        <f>IF($D$27="","",IF($D$27+20&lt;=$AN$13,$D$27+20,""))</f>
        <v>45120</v>
      </c>
      <c r="Y27" s="947">
        <f>IF($D$27="","",IF($D$27+21&lt;=$AN$13,$D$27+21,""))</f>
        <v>45121</v>
      </c>
      <c r="Z27" s="947">
        <f>IF($D$27="","",IF($D$27+22&lt;=$AN$13,$D$27+22,""))</f>
        <v>45122</v>
      </c>
      <c r="AA27" s="947">
        <f>IF($D$27="","",IF($D$27+23&lt;=$AN$13,$D$27+23,""))</f>
        <v>45123</v>
      </c>
      <c r="AB27" s="947">
        <f>IF($D$27="","",IF($D$27+24&lt;=$AN$13,$D$27+24,""))</f>
        <v>45124</v>
      </c>
      <c r="AC27" s="947">
        <f>IF($D$27="","",IF($D$27+25&lt;=$AN$13,$D$27+25,""))</f>
        <v>45125</v>
      </c>
      <c r="AD27" s="947">
        <f>IF($D$27="","",IF($D$27+26&lt;=$AN$13,$D$27+26,""))</f>
        <v>45126</v>
      </c>
      <c r="AE27" s="947">
        <f>IF($D$27="","",IF($D$27+27&lt;=$AN$13,$D$27+27,""))</f>
        <v>45127</v>
      </c>
      <c r="AF27" s="947">
        <f>IF($D$27="","",IF($D$27+28&lt;=$AN$13,$D$27+28,""))</f>
        <v>45128</v>
      </c>
      <c r="AG27" s="947">
        <f>IF($D$27="","",IF($D$27+29&lt;=$AN$13,$D$27+29,""))</f>
        <v>45129</v>
      </c>
      <c r="AH27" s="948" t="str">
        <f>IF($D$27="","",IF($D$27+30&lt;=$AN$13,$D$27+30,""))</f>
        <v/>
      </c>
    </row>
    <row r="28" spans="2:39" ht="18" customHeight="1">
      <c r="B28" s="1758"/>
      <c r="C28" s="945" t="s">
        <v>277</v>
      </c>
      <c r="D28" s="949" t="str">
        <f t="shared" ref="D28:AH28" si="1">TEXT(D27,"aaa")</f>
        <v>金</v>
      </c>
      <c r="E28" s="950" t="str">
        <f t="shared" si="1"/>
        <v>土</v>
      </c>
      <c r="F28" s="950" t="str">
        <f t="shared" si="1"/>
        <v>日</v>
      </c>
      <c r="G28" s="950" t="str">
        <f t="shared" si="1"/>
        <v>月</v>
      </c>
      <c r="H28" s="950" t="str">
        <f t="shared" si="1"/>
        <v>火</v>
      </c>
      <c r="I28" s="950" t="str">
        <f t="shared" si="1"/>
        <v>水</v>
      </c>
      <c r="J28" s="950" t="str">
        <f t="shared" si="1"/>
        <v>木</v>
      </c>
      <c r="K28" s="950" t="str">
        <f t="shared" si="1"/>
        <v>金</v>
      </c>
      <c r="L28" s="950" t="str">
        <f t="shared" si="1"/>
        <v>土</v>
      </c>
      <c r="M28" s="950" t="str">
        <f t="shared" si="1"/>
        <v>日</v>
      </c>
      <c r="N28" s="950" t="str">
        <f t="shared" si="1"/>
        <v>月</v>
      </c>
      <c r="O28" s="950" t="str">
        <f t="shared" si="1"/>
        <v>火</v>
      </c>
      <c r="P28" s="950" t="str">
        <f t="shared" si="1"/>
        <v>水</v>
      </c>
      <c r="Q28" s="950" t="str">
        <f t="shared" si="1"/>
        <v>木</v>
      </c>
      <c r="R28" s="950" t="str">
        <f t="shared" si="1"/>
        <v>金</v>
      </c>
      <c r="S28" s="950" t="str">
        <f t="shared" si="1"/>
        <v>土</v>
      </c>
      <c r="T28" s="950" t="str">
        <f t="shared" si="1"/>
        <v>日</v>
      </c>
      <c r="U28" s="950" t="str">
        <f t="shared" si="1"/>
        <v>月</v>
      </c>
      <c r="V28" s="950" t="str">
        <f t="shared" si="1"/>
        <v>火</v>
      </c>
      <c r="W28" s="950" t="str">
        <f t="shared" si="1"/>
        <v>水</v>
      </c>
      <c r="X28" s="950" t="str">
        <f t="shared" si="1"/>
        <v>木</v>
      </c>
      <c r="Y28" s="950" t="str">
        <f t="shared" si="1"/>
        <v>金</v>
      </c>
      <c r="Z28" s="950" t="str">
        <f t="shared" si="1"/>
        <v>土</v>
      </c>
      <c r="AA28" s="950" t="str">
        <f t="shared" si="1"/>
        <v>日</v>
      </c>
      <c r="AB28" s="950" t="str">
        <f t="shared" si="1"/>
        <v>月</v>
      </c>
      <c r="AC28" s="950" t="str">
        <f t="shared" si="1"/>
        <v>火</v>
      </c>
      <c r="AD28" s="950" t="str">
        <f t="shared" si="1"/>
        <v>水</v>
      </c>
      <c r="AE28" s="950" t="str">
        <f t="shared" si="1"/>
        <v>木</v>
      </c>
      <c r="AF28" s="950" t="str">
        <f t="shared" si="1"/>
        <v>金</v>
      </c>
      <c r="AG28" s="950" t="str">
        <f t="shared" si="1"/>
        <v>土</v>
      </c>
      <c r="AH28" s="951" t="str">
        <f t="shared" si="1"/>
        <v/>
      </c>
    </row>
    <row r="29" spans="2:39" ht="49.9" customHeight="1">
      <c r="B29" s="1758"/>
      <c r="C29" s="952"/>
      <c r="D29" s="1783" t="s">
        <v>1329</v>
      </c>
      <c r="E29" s="1736"/>
      <c r="F29" s="1736"/>
      <c r="G29" s="1777" t="s">
        <v>1334</v>
      </c>
      <c r="H29" s="1777" t="s">
        <v>1329</v>
      </c>
      <c r="I29" s="1777" t="s">
        <v>1329</v>
      </c>
      <c r="J29" s="1777" t="s">
        <v>1331</v>
      </c>
      <c r="K29" s="1777" t="s">
        <v>1329</v>
      </c>
      <c r="L29" s="1736"/>
      <c r="M29" s="1736"/>
      <c r="N29" s="1777" t="s">
        <v>1329</v>
      </c>
      <c r="O29" s="1777" t="s">
        <v>1329</v>
      </c>
      <c r="P29" s="1777" t="s">
        <v>1329</v>
      </c>
      <c r="Q29" s="1777" t="s">
        <v>1329</v>
      </c>
      <c r="R29" s="1777" t="s">
        <v>1329</v>
      </c>
      <c r="S29" s="1736"/>
      <c r="T29" s="1736"/>
      <c r="U29" s="1777" t="s">
        <v>1329</v>
      </c>
      <c r="V29" s="1777" t="s">
        <v>1329</v>
      </c>
      <c r="W29" s="1777" t="s">
        <v>1329</v>
      </c>
      <c r="X29" s="1777" t="s">
        <v>1329</v>
      </c>
      <c r="Y29" s="1806" t="s">
        <v>1329</v>
      </c>
      <c r="Z29" s="1736"/>
      <c r="AA29" s="1736"/>
      <c r="AB29" s="1780" t="s">
        <v>1441</v>
      </c>
      <c r="AC29" s="1814" t="s">
        <v>1440</v>
      </c>
      <c r="AD29" s="1814" t="s">
        <v>1329</v>
      </c>
      <c r="AE29" s="1814" t="s">
        <v>1329</v>
      </c>
      <c r="AF29" s="1818" t="s">
        <v>1329</v>
      </c>
      <c r="AG29" s="1736"/>
      <c r="AH29" s="1791"/>
    </row>
    <row r="30" spans="2:39" ht="49.9" customHeight="1">
      <c r="B30" s="1758"/>
      <c r="C30" s="952"/>
      <c r="D30" s="1784"/>
      <c r="E30" s="1738"/>
      <c r="F30" s="1738"/>
      <c r="G30" s="1778"/>
      <c r="H30" s="1778"/>
      <c r="I30" s="1778"/>
      <c r="J30" s="1778"/>
      <c r="K30" s="1778"/>
      <c r="L30" s="1738"/>
      <c r="M30" s="1738"/>
      <c r="N30" s="1778"/>
      <c r="O30" s="1778"/>
      <c r="P30" s="1778"/>
      <c r="Q30" s="1778"/>
      <c r="R30" s="1778"/>
      <c r="S30" s="1738"/>
      <c r="T30" s="1738"/>
      <c r="U30" s="1778"/>
      <c r="V30" s="1778"/>
      <c r="W30" s="1778"/>
      <c r="X30" s="1778"/>
      <c r="Y30" s="1807"/>
      <c r="Z30" s="1738"/>
      <c r="AA30" s="1738"/>
      <c r="AB30" s="1781"/>
      <c r="AC30" s="1815"/>
      <c r="AD30" s="1815"/>
      <c r="AE30" s="1815"/>
      <c r="AF30" s="1819"/>
      <c r="AG30" s="1738"/>
      <c r="AH30" s="1792"/>
    </row>
    <row r="31" spans="2:39" ht="49.9" customHeight="1">
      <c r="B31" s="1758"/>
      <c r="C31" s="952" t="s">
        <v>278</v>
      </c>
      <c r="D31" s="1784"/>
      <c r="E31" s="1738"/>
      <c r="F31" s="1738"/>
      <c r="G31" s="1778"/>
      <c r="H31" s="1778"/>
      <c r="I31" s="1778"/>
      <c r="J31" s="1778"/>
      <c r="K31" s="1778"/>
      <c r="L31" s="1738"/>
      <c r="M31" s="1738"/>
      <c r="N31" s="1778"/>
      <c r="O31" s="1778"/>
      <c r="P31" s="1778"/>
      <c r="Q31" s="1778"/>
      <c r="R31" s="1778"/>
      <c r="S31" s="1738"/>
      <c r="T31" s="1738"/>
      <c r="U31" s="1778"/>
      <c r="V31" s="1778"/>
      <c r="W31" s="1778"/>
      <c r="X31" s="1778"/>
      <c r="Y31" s="1807"/>
      <c r="Z31" s="1738"/>
      <c r="AA31" s="1738"/>
      <c r="AB31" s="1781"/>
      <c r="AC31" s="1815"/>
      <c r="AD31" s="1815"/>
      <c r="AE31" s="1815"/>
      <c r="AF31" s="1819"/>
      <c r="AG31" s="1738"/>
      <c r="AH31" s="1792"/>
    </row>
    <row r="32" spans="2:39" ht="49.9" customHeight="1">
      <c r="B32" s="1758"/>
      <c r="C32" s="952"/>
      <c r="D32" s="1784"/>
      <c r="E32" s="1738"/>
      <c r="F32" s="1738"/>
      <c r="G32" s="1778"/>
      <c r="H32" s="1778"/>
      <c r="I32" s="1778"/>
      <c r="J32" s="1778"/>
      <c r="K32" s="1778"/>
      <c r="L32" s="1738"/>
      <c r="M32" s="1738"/>
      <c r="N32" s="1778"/>
      <c r="O32" s="1778"/>
      <c r="P32" s="1778"/>
      <c r="Q32" s="1778"/>
      <c r="R32" s="1778"/>
      <c r="S32" s="1738"/>
      <c r="T32" s="1738"/>
      <c r="U32" s="1778"/>
      <c r="V32" s="1778"/>
      <c r="W32" s="1778"/>
      <c r="X32" s="1778"/>
      <c r="Y32" s="1807"/>
      <c r="Z32" s="1738"/>
      <c r="AA32" s="1738"/>
      <c r="AB32" s="1781"/>
      <c r="AC32" s="1815"/>
      <c r="AD32" s="1815"/>
      <c r="AE32" s="1815"/>
      <c r="AF32" s="1819"/>
      <c r="AG32" s="1738"/>
      <c r="AH32" s="1792"/>
    </row>
    <row r="33" spans="2:39" ht="49.9" customHeight="1">
      <c r="B33" s="1758"/>
      <c r="C33" s="952" t="s">
        <v>279</v>
      </c>
      <c r="D33" s="1784"/>
      <c r="E33" s="1738"/>
      <c r="F33" s="1738"/>
      <c r="G33" s="1778"/>
      <c r="H33" s="1778"/>
      <c r="I33" s="1778"/>
      <c r="J33" s="1778"/>
      <c r="K33" s="1778"/>
      <c r="L33" s="1738"/>
      <c r="M33" s="1738"/>
      <c r="N33" s="1778"/>
      <c r="O33" s="1778"/>
      <c r="P33" s="1778"/>
      <c r="Q33" s="1778"/>
      <c r="R33" s="1778"/>
      <c r="S33" s="1738"/>
      <c r="T33" s="1738"/>
      <c r="U33" s="1778"/>
      <c r="V33" s="1778"/>
      <c r="W33" s="1778"/>
      <c r="X33" s="1778"/>
      <c r="Y33" s="1807"/>
      <c r="Z33" s="1738"/>
      <c r="AA33" s="1738"/>
      <c r="AB33" s="1781"/>
      <c r="AC33" s="1815"/>
      <c r="AD33" s="1815"/>
      <c r="AE33" s="1815"/>
      <c r="AF33" s="1819"/>
      <c r="AG33" s="1738"/>
      <c r="AH33" s="1792"/>
    </row>
    <row r="34" spans="2:39" ht="49.9" customHeight="1">
      <c r="B34" s="1758"/>
      <c r="C34" s="952"/>
      <c r="D34" s="1785"/>
      <c r="E34" s="1738"/>
      <c r="F34" s="1738"/>
      <c r="G34" s="1779"/>
      <c r="H34" s="1779"/>
      <c r="I34" s="1779"/>
      <c r="J34" s="1778"/>
      <c r="K34" s="1779"/>
      <c r="L34" s="1738"/>
      <c r="M34" s="1738"/>
      <c r="N34" s="1779"/>
      <c r="O34" s="1779"/>
      <c r="P34" s="1779"/>
      <c r="Q34" s="1779"/>
      <c r="R34" s="1779"/>
      <c r="S34" s="1738"/>
      <c r="T34" s="1738"/>
      <c r="U34" s="1779"/>
      <c r="V34" s="1779"/>
      <c r="W34" s="1779"/>
      <c r="X34" s="1779"/>
      <c r="Y34" s="1808"/>
      <c r="Z34" s="1738"/>
      <c r="AA34" s="1738"/>
      <c r="AB34" s="1781"/>
      <c r="AC34" s="1816"/>
      <c r="AD34" s="1816"/>
      <c r="AE34" s="1816"/>
      <c r="AF34" s="1820"/>
      <c r="AG34" s="1738"/>
      <c r="AH34" s="1792"/>
    </row>
    <row r="35" spans="2:39" ht="49.9" customHeight="1">
      <c r="B35" s="1758"/>
      <c r="C35" s="952" t="s">
        <v>280</v>
      </c>
      <c r="D35" s="1783" t="s">
        <v>1330</v>
      </c>
      <c r="E35" s="1738"/>
      <c r="F35" s="1738"/>
      <c r="G35" s="1778" t="s">
        <v>1333</v>
      </c>
      <c r="H35" s="1777" t="s">
        <v>1330</v>
      </c>
      <c r="I35" s="1777" t="s">
        <v>1330</v>
      </c>
      <c r="J35" s="1778"/>
      <c r="K35" s="1777" t="s">
        <v>1330</v>
      </c>
      <c r="L35" s="1738"/>
      <c r="M35" s="1738"/>
      <c r="N35" s="1777" t="s">
        <v>1330</v>
      </c>
      <c r="O35" s="1777" t="s">
        <v>1330</v>
      </c>
      <c r="P35" s="1777" t="s">
        <v>1330</v>
      </c>
      <c r="Q35" s="1777" t="s">
        <v>1330</v>
      </c>
      <c r="R35" s="1777" t="s">
        <v>1330</v>
      </c>
      <c r="S35" s="1738"/>
      <c r="T35" s="1738"/>
      <c r="U35" s="1777" t="s">
        <v>1330</v>
      </c>
      <c r="V35" s="1777" t="s">
        <v>1330</v>
      </c>
      <c r="W35" s="1777" t="s">
        <v>1330</v>
      </c>
      <c r="X35" s="1777" t="s">
        <v>1335</v>
      </c>
      <c r="Y35" s="1806" t="s">
        <v>1335</v>
      </c>
      <c r="Z35" s="1738"/>
      <c r="AA35" s="1738"/>
      <c r="AB35" s="1781"/>
      <c r="AC35" s="1817" t="s">
        <v>1335</v>
      </c>
      <c r="AD35" s="1817" t="s">
        <v>1335</v>
      </c>
      <c r="AE35" s="1817" t="s">
        <v>1335</v>
      </c>
      <c r="AF35" s="1821" t="s">
        <v>1335</v>
      </c>
      <c r="AG35" s="1738"/>
      <c r="AH35" s="1792"/>
    </row>
    <row r="36" spans="2:39" ht="49.9" customHeight="1">
      <c r="B36" s="1758"/>
      <c r="C36" s="952"/>
      <c r="D36" s="1784"/>
      <c r="E36" s="1738"/>
      <c r="F36" s="1738"/>
      <c r="G36" s="1778"/>
      <c r="H36" s="1778"/>
      <c r="I36" s="1778"/>
      <c r="J36" s="1778"/>
      <c r="K36" s="1778"/>
      <c r="L36" s="1738"/>
      <c r="M36" s="1738"/>
      <c r="N36" s="1778"/>
      <c r="O36" s="1778"/>
      <c r="P36" s="1778"/>
      <c r="Q36" s="1778"/>
      <c r="R36" s="1778"/>
      <c r="S36" s="1738"/>
      <c r="T36" s="1738"/>
      <c r="U36" s="1778"/>
      <c r="V36" s="1778"/>
      <c r="W36" s="1778"/>
      <c r="X36" s="1778"/>
      <c r="Y36" s="1807"/>
      <c r="Z36" s="1738"/>
      <c r="AA36" s="1738"/>
      <c r="AB36" s="1781"/>
      <c r="AC36" s="1815"/>
      <c r="AD36" s="1815"/>
      <c r="AE36" s="1815"/>
      <c r="AF36" s="1819"/>
      <c r="AG36" s="1738"/>
      <c r="AH36" s="1792"/>
    </row>
    <row r="37" spans="2:39" ht="49.9" customHeight="1">
      <c r="B37" s="1758"/>
      <c r="C37" s="952" t="s">
        <v>281</v>
      </c>
      <c r="D37" s="1784"/>
      <c r="E37" s="1738"/>
      <c r="F37" s="1738"/>
      <c r="G37" s="1778"/>
      <c r="H37" s="1778"/>
      <c r="I37" s="1778"/>
      <c r="J37" s="1778"/>
      <c r="K37" s="1778"/>
      <c r="L37" s="1738"/>
      <c r="M37" s="1738"/>
      <c r="N37" s="1778"/>
      <c r="O37" s="1778"/>
      <c r="P37" s="1778"/>
      <c r="Q37" s="1778"/>
      <c r="R37" s="1778"/>
      <c r="S37" s="1738"/>
      <c r="T37" s="1738"/>
      <c r="U37" s="1778"/>
      <c r="V37" s="1778"/>
      <c r="W37" s="1778"/>
      <c r="X37" s="1778"/>
      <c r="Y37" s="1807"/>
      <c r="Z37" s="1738"/>
      <c r="AA37" s="1738"/>
      <c r="AB37" s="1781"/>
      <c r="AC37" s="1815"/>
      <c r="AD37" s="1815"/>
      <c r="AE37" s="1815"/>
      <c r="AF37" s="1819"/>
      <c r="AG37" s="1738"/>
      <c r="AH37" s="1792"/>
    </row>
    <row r="38" spans="2:39" ht="49.9" customHeight="1">
      <c r="B38" s="1758"/>
      <c r="C38" s="952"/>
      <c r="D38" s="1784"/>
      <c r="E38" s="1738"/>
      <c r="F38" s="1738"/>
      <c r="G38" s="1778"/>
      <c r="H38" s="1778"/>
      <c r="I38" s="1778"/>
      <c r="J38" s="1778"/>
      <c r="K38" s="1778"/>
      <c r="L38" s="1738"/>
      <c r="M38" s="1738"/>
      <c r="N38" s="1778"/>
      <c r="O38" s="1778"/>
      <c r="P38" s="1778"/>
      <c r="Q38" s="1778"/>
      <c r="R38" s="1778"/>
      <c r="S38" s="1738"/>
      <c r="T38" s="1738"/>
      <c r="U38" s="1778"/>
      <c r="V38" s="1778"/>
      <c r="W38" s="1778"/>
      <c r="X38" s="1778"/>
      <c r="Y38" s="1807"/>
      <c r="Z38" s="1738"/>
      <c r="AA38" s="1738"/>
      <c r="AB38" s="1781"/>
      <c r="AC38" s="1815"/>
      <c r="AD38" s="1815"/>
      <c r="AE38" s="1815"/>
      <c r="AF38" s="1819"/>
      <c r="AG38" s="1738"/>
      <c r="AH38" s="1792"/>
    </row>
    <row r="39" spans="2:39" ht="49.9" customHeight="1">
      <c r="B39" s="1758"/>
      <c r="C39" s="952"/>
      <c r="D39" s="1785"/>
      <c r="E39" s="1738"/>
      <c r="F39" s="1738"/>
      <c r="G39" s="1779"/>
      <c r="H39" s="1779"/>
      <c r="I39" s="1779"/>
      <c r="J39" s="1779"/>
      <c r="K39" s="1779"/>
      <c r="L39" s="1738"/>
      <c r="M39" s="1738"/>
      <c r="N39" s="1779"/>
      <c r="O39" s="1779"/>
      <c r="P39" s="1779"/>
      <c r="Q39" s="1779"/>
      <c r="R39" s="1779"/>
      <c r="S39" s="1738"/>
      <c r="T39" s="1738"/>
      <c r="U39" s="1779"/>
      <c r="V39" s="1779"/>
      <c r="W39" s="1779"/>
      <c r="X39" s="1779"/>
      <c r="Y39" s="1808"/>
      <c r="Z39" s="1738"/>
      <c r="AA39" s="1738"/>
      <c r="AB39" s="1782"/>
      <c r="AC39" s="1816"/>
      <c r="AD39" s="1816"/>
      <c r="AE39" s="1816"/>
      <c r="AF39" s="1820"/>
      <c r="AG39" s="1738"/>
      <c r="AH39" s="1793"/>
    </row>
    <row r="40" spans="2:39" ht="21.75" customHeight="1">
      <c r="B40" s="1758"/>
      <c r="C40" s="953" t="s">
        <v>282</v>
      </c>
      <c r="D40" s="954"/>
      <c r="E40" s="955"/>
      <c r="F40" s="955"/>
      <c r="G40" s="955"/>
      <c r="H40" s="955"/>
      <c r="I40" s="956"/>
      <c r="J40" s="956"/>
      <c r="K40" s="969"/>
      <c r="L40" s="955"/>
      <c r="M40" s="955"/>
      <c r="N40" s="955"/>
      <c r="O40" s="955"/>
      <c r="P40" s="956"/>
      <c r="Q40" s="956"/>
      <c r="R40" s="955"/>
      <c r="S40" s="955"/>
      <c r="T40" s="955"/>
      <c r="U40" s="956"/>
      <c r="V40" s="956"/>
      <c r="W40" s="956" t="s">
        <v>568</v>
      </c>
      <c r="X40" s="956"/>
      <c r="Y40" s="955"/>
      <c r="Z40" s="955"/>
      <c r="AA40" s="955"/>
      <c r="AB40" s="955"/>
      <c r="AC40" s="956"/>
      <c r="AD40" s="956"/>
      <c r="AE40" s="955"/>
      <c r="AF40" s="969"/>
      <c r="AG40" s="955"/>
      <c r="AH40" s="970"/>
      <c r="AI40" s="971">
        <f>COUNTA(D40:AH40)</f>
        <v>1</v>
      </c>
    </row>
    <row r="41" spans="2:39" ht="17.25" customHeight="1">
      <c r="B41" s="1758"/>
      <c r="C41" s="959" t="s">
        <v>1065</v>
      </c>
      <c r="D41" s="972"/>
      <c r="E41" s="973"/>
      <c r="F41" s="973"/>
      <c r="G41" s="973" t="s">
        <v>568</v>
      </c>
      <c r="H41" s="973"/>
      <c r="I41" s="973"/>
      <c r="J41" s="973"/>
      <c r="K41" s="973"/>
      <c r="L41" s="973"/>
      <c r="M41" s="973"/>
      <c r="N41" s="973"/>
      <c r="O41" s="973"/>
      <c r="P41" s="973"/>
      <c r="Q41" s="973"/>
      <c r="R41" s="973"/>
      <c r="S41" s="973"/>
      <c r="T41" s="973"/>
      <c r="U41" s="973"/>
      <c r="V41" s="960"/>
      <c r="W41" s="960"/>
      <c r="X41" s="973"/>
      <c r="Y41" s="973"/>
      <c r="Z41" s="973"/>
      <c r="AA41" s="973"/>
      <c r="AB41" s="973"/>
      <c r="AC41" s="973"/>
      <c r="AD41" s="973"/>
      <c r="AE41" s="973"/>
      <c r="AF41" s="973"/>
      <c r="AG41" s="973"/>
      <c r="AH41" s="974"/>
      <c r="AI41" s="958"/>
    </row>
    <row r="42" spans="2:39" ht="12" customHeight="1">
      <c r="B42" s="1758"/>
      <c r="C42" s="1745" t="s">
        <v>409</v>
      </c>
      <c r="D42" s="963">
        <v>2</v>
      </c>
      <c r="E42" s="963"/>
      <c r="F42" s="963"/>
      <c r="G42" s="963">
        <v>3</v>
      </c>
      <c r="H42" s="963">
        <v>2</v>
      </c>
      <c r="I42" s="963">
        <v>2</v>
      </c>
      <c r="J42" s="963"/>
      <c r="K42" s="963">
        <v>2</v>
      </c>
      <c r="L42" s="963"/>
      <c r="M42" s="963"/>
      <c r="N42" s="963">
        <v>2</v>
      </c>
      <c r="O42" s="963">
        <v>2</v>
      </c>
      <c r="P42" s="963">
        <v>2</v>
      </c>
      <c r="Q42" s="963">
        <v>2</v>
      </c>
      <c r="R42" s="963">
        <v>2</v>
      </c>
      <c r="S42" s="963"/>
      <c r="T42" s="963"/>
      <c r="U42" s="963">
        <v>2</v>
      </c>
      <c r="V42" s="963">
        <v>2</v>
      </c>
      <c r="W42" s="963">
        <v>2</v>
      </c>
      <c r="X42" s="963">
        <v>2</v>
      </c>
      <c r="Y42" s="963">
        <v>2</v>
      </c>
      <c r="Z42" s="963"/>
      <c r="AA42" s="963"/>
      <c r="AB42" s="963"/>
      <c r="AC42" s="963">
        <v>3</v>
      </c>
      <c r="AD42" s="963">
        <v>2</v>
      </c>
      <c r="AE42" s="963">
        <v>3</v>
      </c>
      <c r="AF42" s="963">
        <v>3</v>
      </c>
      <c r="AG42" s="963"/>
      <c r="AH42" s="975"/>
      <c r="AI42" s="1755" t="s">
        <v>731</v>
      </c>
    </row>
    <row r="43" spans="2:39" ht="12" customHeight="1" thickBot="1">
      <c r="B43" s="1758"/>
      <c r="C43" s="1746"/>
      <c r="D43" s="965"/>
      <c r="E43" s="965"/>
      <c r="F43" s="965"/>
      <c r="G43" s="965"/>
      <c r="H43" s="965"/>
      <c r="I43" s="965"/>
      <c r="J43" s="965"/>
      <c r="K43" s="965"/>
      <c r="L43" s="965"/>
      <c r="M43" s="965"/>
      <c r="N43" s="965"/>
      <c r="O43" s="965"/>
      <c r="P43" s="965"/>
      <c r="Q43" s="965"/>
      <c r="R43" s="965"/>
      <c r="S43" s="965"/>
      <c r="T43" s="965"/>
      <c r="U43" s="965"/>
      <c r="V43" s="965"/>
      <c r="W43" s="965"/>
      <c r="X43" s="965"/>
      <c r="Y43" s="965"/>
      <c r="Z43" s="965"/>
      <c r="AA43" s="965"/>
      <c r="AB43" s="965"/>
      <c r="AC43" s="965"/>
      <c r="AD43" s="964"/>
      <c r="AE43" s="964"/>
      <c r="AF43" s="964"/>
      <c r="AG43" s="965"/>
      <c r="AH43" s="976"/>
      <c r="AI43" s="1756"/>
    </row>
    <row r="44" spans="2:39" ht="12" customHeight="1" thickBot="1">
      <c r="B44" s="1759"/>
      <c r="C44" s="1747"/>
      <c r="D44" s="967">
        <v>2</v>
      </c>
      <c r="E44" s="967"/>
      <c r="F44" s="967"/>
      <c r="G44" s="967">
        <v>2</v>
      </c>
      <c r="H44" s="967">
        <v>2</v>
      </c>
      <c r="I44" s="967">
        <v>2</v>
      </c>
      <c r="J44" s="967"/>
      <c r="K44" s="967">
        <v>2</v>
      </c>
      <c r="L44" s="967"/>
      <c r="M44" s="967"/>
      <c r="N44" s="967">
        <v>2</v>
      </c>
      <c r="O44" s="967">
        <v>2</v>
      </c>
      <c r="P44" s="967">
        <v>2</v>
      </c>
      <c r="Q44" s="967">
        <v>2</v>
      </c>
      <c r="R44" s="967">
        <v>2</v>
      </c>
      <c r="S44" s="967"/>
      <c r="T44" s="967"/>
      <c r="U44" s="967">
        <v>2</v>
      </c>
      <c r="V44" s="967">
        <v>2</v>
      </c>
      <c r="W44" s="967">
        <v>2</v>
      </c>
      <c r="X44" s="967">
        <v>2</v>
      </c>
      <c r="Y44" s="967">
        <v>2</v>
      </c>
      <c r="Z44" s="967"/>
      <c r="AA44" s="967"/>
      <c r="AB44" s="967"/>
      <c r="AC44" s="967">
        <v>2</v>
      </c>
      <c r="AD44" s="967">
        <v>2</v>
      </c>
      <c r="AE44" s="967">
        <v>2</v>
      </c>
      <c r="AF44" s="967">
        <v>2</v>
      </c>
      <c r="AG44" s="967"/>
      <c r="AH44" s="977"/>
      <c r="AI44" s="968">
        <f>SUM(D42:AH44)</f>
        <v>80</v>
      </c>
    </row>
    <row r="45" spans="2:39" ht="9.9499999999999993" customHeight="1">
      <c r="AK45" s="1702" t="s">
        <v>1112</v>
      </c>
      <c r="AL45" s="1702"/>
      <c r="AM45" s="666">
        <f>SUMIF(D41:AH41,"△",D42:AH42)+SUMIF(D41:AH41,"○",D42:AH42)+SUMIF(D41:AH41,"△",D43:AH43)+SUMIF(D41:AH41,"○",D43:AH43)+SUMIF(D41:AH41,"△",D44:AH44)+SUMIF(D41:AH41,"○",D44:AH44)</f>
        <v>5</v>
      </c>
    </row>
    <row r="46" spans="2:39" ht="30" customHeight="1">
      <c r="B46" s="1757" t="s">
        <v>1192</v>
      </c>
      <c r="C46" s="945" t="s">
        <v>763</v>
      </c>
      <c r="D46" s="946">
        <f>AO12</f>
        <v>45130</v>
      </c>
      <c r="E46" s="947">
        <f>IF($D$46="","",IF($D$46+1&lt;=$AO$13,$D$46+1,""))</f>
        <v>45131</v>
      </c>
      <c r="F46" s="947">
        <f>IF($D$46="","",IF($D$46+2&lt;=$AO$13,$D$46+2,""))</f>
        <v>45132</v>
      </c>
      <c r="G46" s="947">
        <f>IF($D$46="","",IF($D$46+3&lt;=$AO$13,$D$46+3,""))</f>
        <v>45133</v>
      </c>
      <c r="H46" s="947">
        <f>IF($D$46="","",IF($D$46+4&lt;=$AO$13,$D$46+4,""))</f>
        <v>45134</v>
      </c>
      <c r="I46" s="947">
        <f>IF($D$46="","",IF($D$46+5&lt;=$AO$13,$D$46+5,""))</f>
        <v>45135</v>
      </c>
      <c r="J46" s="947">
        <f>IF($D$46="","",IF($D$46+6&lt;=$AO$13,$D$46+6,""))</f>
        <v>45136</v>
      </c>
      <c r="K46" s="947">
        <f>IF($D$46="","",IF($D$46+7&lt;=$AO$13,$D$46+7,""))</f>
        <v>45137</v>
      </c>
      <c r="L46" s="947">
        <f>IF($D$46="","",IF($D$46+8&lt;=$AO$13,$D$46+8,""))</f>
        <v>45138</v>
      </c>
      <c r="M46" s="947">
        <f>IF($D$46="","",IF($D$46+9&lt;=$AO$13,$D$46+9,""))</f>
        <v>45139</v>
      </c>
      <c r="N46" s="947">
        <f>IF($D$46="","",IF($D$46+10&lt;=$AO$13,$D$46+10,""))</f>
        <v>45140</v>
      </c>
      <c r="O46" s="947">
        <f>IF($D$46="","",IF($D$46+11&lt;=$AO$13,$D$46+11,""))</f>
        <v>45141</v>
      </c>
      <c r="P46" s="947">
        <f>IF($D$46="","",IF($D$46+12&lt;=$AO$13,$D$46+12,""))</f>
        <v>45142</v>
      </c>
      <c r="Q46" s="947">
        <f>IF($D$46="","",IF($D$46+13&lt;=$AO$13,$D$46+13,""))</f>
        <v>45143</v>
      </c>
      <c r="R46" s="947">
        <f>IF($D$46="","",IF($D$46+14&lt;=$AO$13,$D$46+14,""))</f>
        <v>45144</v>
      </c>
      <c r="S46" s="947">
        <f>IF($D$46="","",IF($D$46+15&lt;=$AO$13,$D$46+15,""))</f>
        <v>45145</v>
      </c>
      <c r="T46" s="947">
        <f>IF($D$46="","",IF($D$46+16&lt;=$AO$13,$D$46+16,""))</f>
        <v>45146</v>
      </c>
      <c r="U46" s="947">
        <f>IF($D$46="","",IF($D$46+17&lt;=$AO$13,$D$46+17,""))</f>
        <v>45147</v>
      </c>
      <c r="V46" s="947">
        <f>IF($D$46="","",IF($D$46+18&lt;=$AO$13,$D$46+18,""))</f>
        <v>45148</v>
      </c>
      <c r="W46" s="947">
        <f>IF($D$46="","",IF($D$46+19&lt;=$AO$13,$D$46+19,""))</f>
        <v>45149</v>
      </c>
      <c r="X46" s="947">
        <f>IF($D$46="","",IF($D$46+20&lt;=$AO$13,$D$46+20,""))</f>
        <v>45150</v>
      </c>
      <c r="Y46" s="947">
        <f>IF($D$46="","",IF($D$46+21&lt;=$AO$13,$D$46+21,""))</f>
        <v>45151</v>
      </c>
      <c r="Z46" s="947">
        <f>IF($D$46="","",IF($D$46+22&lt;=$AO$13,$D$46+22,""))</f>
        <v>45152</v>
      </c>
      <c r="AA46" s="947">
        <f>IF($D$46="","",IF($D$46+23&lt;=$AO$13,$D$46+23,""))</f>
        <v>45153</v>
      </c>
      <c r="AB46" s="947">
        <f>IF($D$46="","",IF($D$46+24&lt;=$AO$13,$D$46+24,""))</f>
        <v>45154</v>
      </c>
      <c r="AC46" s="947">
        <f>IF($D$46="","",IF($D$46+25&lt;=$AO$13,$D$46+25,""))</f>
        <v>45155</v>
      </c>
      <c r="AD46" s="947">
        <f>IF($D$46="","",IF($D$46+26&lt;=$AO$13,$D$46+26,""))</f>
        <v>45156</v>
      </c>
      <c r="AE46" s="947">
        <f>IF($D$46="","",IF($D$46+27&lt;=$AO$13,$D$46+27,""))</f>
        <v>45157</v>
      </c>
      <c r="AF46" s="947">
        <f>IF($D$46="","",IF($D$46+28&lt;=$AO$13,$D$46+28,""))</f>
        <v>45158</v>
      </c>
      <c r="AG46" s="947">
        <f>IF($D$46="","",IF($D$46+29&lt;=$AO$13,$D$46+29,""))</f>
        <v>45159</v>
      </c>
      <c r="AH46" s="948">
        <f>IF($D$46="","",IF($D$46+30&lt;=$AO$13,$D$46+30,""))</f>
        <v>45160</v>
      </c>
    </row>
    <row r="47" spans="2:39" ht="18" customHeight="1">
      <c r="B47" s="1758"/>
      <c r="C47" s="945" t="s">
        <v>277</v>
      </c>
      <c r="D47" s="949" t="str">
        <f t="shared" ref="D47:AH47" si="2">TEXT(D46,"aaa")</f>
        <v>日</v>
      </c>
      <c r="E47" s="950" t="str">
        <f t="shared" si="2"/>
        <v>月</v>
      </c>
      <c r="F47" s="950" t="str">
        <f t="shared" si="2"/>
        <v>火</v>
      </c>
      <c r="G47" s="950" t="str">
        <f t="shared" si="2"/>
        <v>水</v>
      </c>
      <c r="H47" s="950" t="str">
        <f t="shared" si="2"/>
        <v>木</v>
      </c>
      <c r="I47" s="950" t="str">
        <f t="shared" si="2"/>
        <v>金</v>
      </c>
      <c r="J47" s="950" t="str">
        <f t="shared" si="2"/>
        <v>土</v>
      </c>
      <c r="K47" s="950" t="str">
        <f t="shared" si="2"/>
        <v>日</v>
      </c>
      <c r="L47" s="950" t="str">
        <f t="shared" si="2"/>
        <v>月</v>
      </c>
      <c r="M47" s="950" t="str">
        <f t="shared" si="2"/>
        <v>火</v>
      </c>
      <c r="N47" s="950" t="str">
        <f t="shared" si="2"/>
        <v>水</v>
      </c>
      <c r="O47" s="950" t="str">
        <f t="shared" si="2"/>
        <v>木</v>
      </c>
      <c r="P47" s="950" t="str">
        <f t="shared" si="2"/>
        <v>金</v>
      </c>
      <c r="Q47" s="950" t="str">
        <f t="shared" si="2"/>
        <v>土</v>
      </c>
      <c r="R47" s="950" t="str">
        <f t="shared" si="2"/>
        <v>日</v>
      </c>
      <c r="S47" s="950" t="str">
        <f t="shared" si="2"/>
        <v>月</v>
      </c>
      <c r="T47" s="950" t="str">
        <f t="shared" si="2"/>
        <v>火</v>
      </c>
      <c r="U47" s="950" t="str">
        <f t="shared" si="2"/>
        <v>水</v>
      </c>
      <c r="V47" s="950" t="str">
        <f t="shared" si="2"/>
        <v>木</v>
      </c>
      <c r="W47" s="950" t="str">
        <f t="shared" si="2"/>
        <v>金</v>
      </c>
      <c r="X47" s="950" t="str">
        <f t="shared" si="2"/>
        <v>土</v>
      </c>
      <c r="Y47" s="950" t="str">
        <f t="shared" si="2"/>
        <v>日</v>
      </c>
      <c r="Z47" s="950" t="str">
        <f t="shared" si="2"/>
        <v>月</v>
      </c>
      <c r="AA47" s="950" t="str">
        <f t="shared" si="2"/>
        <v>火</v>
      </c>
      <c r="AB47" s="950" t="str">
        <f t="shared" si="2"/>
        <v>水</v>
      </c>
      <c r="AC47" s="950" t="str">
        <f t="shared" si="2"/>
        <v>木</v>
      </c>
      <c r="AD47" s="950" t="str">
        <f t="shared" si="2"/>
        <v>金</v>
      </c>
      <c r="AE47" s="950" t="str">
        <f t="shared" si="2"/>
        <v>土</v>
      </c>
      <c r="AF47" s="950" t="str">
        <f t="shared" si="2"/>
        <v>日</v>
      </c>
      <c r="AG47" s="950" t="str">
        <f t="shared" si="2"/>
        <v>月</v>
      </c>
      <c r="AH47" s="951" t="str">
        <f t="shared" si="2"/>
        <v>火</v>
      </c>
    </row>
    <row r="48" spans="2:39" ht="50.45" customHeight="1">
      <c r="B48" s="1758"/>
      <c r="C48" s="952"/>
      <c r="D48" s="1769"/>
      <c r="E48" s="1771" t="s">
        <v>1336</v>
      </c>
      <c r="F48" s="1771" t="s">
        <v>1336</v>
      </c>
      <c r="G48" s="1771" t="s">
        <v>1336</v>
      </c>
      <c r="H48" s="1777" t="s">
        <v>1331</v>
      </c>
      <c r="I48" s="1771" t="s">
        <v>1336</v>
      </c>
      <c r="J48" s="1736"/>
      <c r="K48" s="1736"/>
      <c r="L48" s="1771" t="s">
        <v>1337</v>
      </c>
      <c r="M48" s="1771" t="s">
        <v>1336</v>
      </c>
      <c r="N48" s="1771" t="s">
        <v>1336</v>
      </c>
      <c r="O48" s="1771" t="s">
        <v>1336</v>
      </c>
      <c r="P48" s="1771" t="s">
        <v>1336</v>
      </c>
      <c r="Q48" s="1736"/>
      <c r="R48" s="1736"/>
      <c r="S48" s="1771" t="s">
        <v>1338</v>
      </c>
      <c r="T48" s="1771" t="s">
        <v>1338</v>
      </c>
      <c r="U48" s="1771" t="s">
        <v>1338</v>
      </c>
      <c r="V48" s="1771" t="s">
        <v>1338</v>
      </c>
      <c r="W48" s="1771" t="s">
        <v>1442</v>
      </c>
      <c r="X48" s="1736"/>
      <c r="Y48" s="1736"/>
      <c r="Z48" s="1771" t="s">
        <v>1439</v>
      </c>
      <c r="AA48" s="1771" t="s">
        <v>1439</v>
      </c>
      <c r="AB48" s="1771" t="s">
        <v>1338</v>
      </c>
      <c r="AC48" s="1771" t="s">
        <v>1338</v>
      </c>
      <c r="AD48" s="1771" t="s">
        <v>1338</v>
      </c>
      <c r="AE48" s="1736"/>
      <c r="AF48" s="1736"/>
      <c r="AG48" s="1771" t="s">
        <v>1338</v>
      </c>
      <c r="AH48" s="1809" t="s">
        <v>1339</v>
      </c>
    </row>
    <row r="49" spans="2:39" ht="50.45" customHeight="1">
      <c r="B49" s="1758"/>
      <c r="C49" s="952"/>
      <c r="D49" s="1770"/>
      <c r="E49" s="1772"/>
      <c r="F49" s="1772"/>
      <c r="G49" s="1772"/>
      <c r="H49" s="1778"/>
      <c r="I49" s="1772"/>
      <c r="J49" s="1738"/>
      <c r="K49" s="1738"/>
      <c r="L49" s="1772"/>
      <c r="M49" s="1772"/>
      <c r="N49" s="1772"/>
      <c r="O49" s="1772"/>
      <c r="P49" s="1772"/>
      <c r="Q49" s="1774"/>
      <c r="R49" s="1738"/>
      <c r="S49" s="1772"/>
      <c r="T49" s="1772"/>
      <c r="U49" s="1772"/>
      <c r="V49" s="1772"/>
      <c r="W49" s="1772"/>
      <c r="X49" s="1774"/>
      <c r="Y49" s="1738"/>
      <c r="Z49" s="1772"/>
      <c r="AA49" s="1772"/>
      <c r="AB49" s="1772"/>
      <c r="AC49" s="1772"/>
      <c r="AD49" s="1772"/>
      <c r="AE49" s="1738"/>
      <c r="AF49" s="1738"/>
      <c r="AG49" s="1772"/>
      <c r="AH49" s="1810"/>
    </row>
    <row r="50" spans="2:39" ht="50.45" customHeight="1">
      <c r="B50" s="1758"/>
      <c r="C50" s="952" t="s">
        <v>278</v>
      </c>
      <c r="D50" s="1770"/>
      <c r="E50" s="1772"/>
      <c r="F50" s="1772"/>
      <c r="G50" s="1772"/>
      <c r="H50" s="1778"/>
      <c r="I50" s="1772"/>
      <c r="J50" s="1738"/>
      <c r="K50" s="1738"/>
      <c r="L50" s="1772"/>
      <c r="M50" s="1772"/>
      <c r="N50" s="1772"/>
      <c r="O50" s="1772"/>
      <c r="P50" s="1772"/>
      <c r="Q50" s="1774"/>
      <c r="R50" s="1738"/>
      <c r="S50" s="1772"/>
      <c r="T50" s="1772"/>
      <c r="U50" s="1772"/>
      <c r="V50" s="1772"/>
      <c r="W50" s="1772"/>
      <c r="X50" s="1774"/>
      <c r="Y50" s="1738"/>
      <c r="Z50" s="1772"/>
      <c r="AA50" s="1772"/>
      <c r="AB50" s="1772"/>
      <c r="AC50" s="1772"/>
      <c r="AD50" s="1772"/>
      <c r="AE50" s="1738"/>
      <c r="AF50" s="1738"/>
      <c r="AG50" s="1772"/>
      <c r="AH50" s="1810"/>
    </row>
    <row r="51" spans="2:39" ht="50.45" customHeight="1">
      <c r="B51" s="1758"/>
      <c r="C51" s="952"/>
      <c r="D51" s="1770"/>
      <c r="E51" s="1772"/>
      <c r="F51" s="1772"/>
      <c r="G51" s="1772"/>
      <c r="H51" s="1778"/>
      <c r="I51" s="1772"/>
      <c r="J51" s="1738"/>
      <c r="K51" s="1738"/>
      <c r="L51" s="1772"/>
      <c r="M51" s="1772"/>
      <c r="N51" s="1772"/>
      <c r="O51" s="1772"/>
      <c r="P51" s="1772"/>
      <c r="Q51" s="1774"/>
      <c r="R51" s="1738"/>
      <c r="S51" s="1772"/>
      <c r="T51" s="1772"/>
      <c r="U51" s="1772"/>
      <c r="V51" s="1772"/>
      <c r="W51" s="1772"/>
      <c r="X51" s="1774"/>
      <c r="Y51" s="1738"/>
      <c r="Z51" s="1772"/>
      <c r="AA51" s="1772"/>
      <c r="AB51" s="1772"/>
      <c r="AC51" s="1772"/>
      <c r="AD51" s="1772"/>
      <c r="AE51" s="1738"/>
      <c r="AF51" s="1738"/>
      <c r="AG51" s="1772"/>
      <c r="AH51" s="1810"/>
    </row>
    <row r="52" spans="2:39" ht="50.45" customHeight="1">
      <c r="B52" s="1758"/>
      <c r="C52" s="952" t="s">
        <v>279</v>
      </c>
      <c r="D52" s="1770"/>
      <c r="E52" s="1772"/>
      <c r="F52" s="1772"/>
      <c r="G52" s="1772"/>
      <c r="H52" s="1778"/>
      <c r="I52" s="1772"/>
      <c r="J52" s="1738"/>
      <c r="K52" s="1738"/>
      <c r="L52" s="1772"/>
      <c r="M52" s="1772"/>
      <c r="N52" s="1772"/>
      <c r="O52" s="1772"/>
      <c r="P52" s="1772"/>
      <c r="Q52" s="1774"/>
      <c r="R52" s="1738"/>
      <c r="S52" s="1772"/>
      <c r="T52" s="1772"/>
      <c r="U52" s="1772"/>
      <c r="V52" s="1772"/>
      <c r="W52" s="1772"/>
      <c r="X52" s="1774"/>
      <c r="Y52" s="1738"/>
      <c r="Z52" s="1772"/>
      <c r="AA52" s="1772"/>
      <c r="AB52" s="1772"/>
      <c r="AC52" s="1772"/>
      <c r="AD52" s="1772"/>
      <c r="AE52" s="1738"/>
      <c r="AF52" s="1738"/>
      <c r="AG52" s="1772"/>
      <c r="AH52" s="1810"/>
    </row>
    <row r="53" spans="2:39" ht="50.45" customHeight="1">
      <c r="B53" s="1758"/>
      <c r="C53" s="952"/>
      <c r="D53" s="1770"/>
      <c r="E53" s="1772"/>
      <c r="F53" s="1772"/>
      <c r="G53" s="1772"/>
      <c r="H53" s="1778"/>
      <c r="I53" s="1772"/>
      <c r="J53" s="1738"/>
      <c r="K53" s="1738"/>
      <c r="L53" s="1772"/>
      <c r="M53" s="1772"/>
      <c r="N53" s="1772"/>
      <c r="O53" s="1772"/>
      <c r="P53" s="1772"/>
      <c r="Q53" s="1774"/>
      <c r="R53" s="1738"/>
      <c r="S53" s="1772"/>
      <c r="T53" s="1772"/>
      <c r="U53" s="1772"/>
      <c r="V53" s="1772"/>
      <c r="W53" s="1772"/>
      <c r="X53" s="1774"/>
      <c r="Y53" s="1738"/>
      <c r="Z53" s="1772"/>
      <c r="AA53" s="1772"/>
      <c r="AB53" s="1772"/>
      <c r="AC53" s="1772"/>
      <c r="AD53" s="1772"/>
      <c r="AE53" s="1738"/>
      <c r="AF53" s="1738"/>
      <c r="AG53" s="1772"/>
      <c r="AH53" s="1811"/>
    </row>
    <row r="54" spans="2:39" ht="50.45" customHeight="1">
      <c r="B54" s="1758"/>
      <c r="C54" s="952" t="s">
        <v>280</v>
      </c>
      <c r="D54" s="1770"/>
      <c r="E54" s="1772"/>
      <c r="F54" s="1772"/>
      <c r="G54" s="1772"/>
      <c r="H54" s="1778"/>
      <c r="I54" s="1772"/>
      <c r="J54" s="1738"/>
      <c r="K54" s="1738"/>
      <c r="L54" s="1772"/>
      <c r="M54" s="1772"/>
      <c r="N54" s="1772"/>
      <c r="O54" s="1772"/>
      <c r="P54" s="1772"/>
      <c r="Q54" s="1774"/>
      <c r="R54" s="1738"/>
      <c r="S54" s="1772"/>
      <c r="T54" s="1772"/>
      <c r="U54" s="1772"/>
      <c r="V54" s="1772"/>
      <c r="W54" s="1772"/>
      <c r="X54" s="1774"/>
      <c r="Y54" s="1738"/>
      <c r="Z54" s="1772"/>
      <c r="AA54" s="1772"/>
      <c r="AB54" s="1772"/>
      <c r="AC54" s="1772"/>
      <c r="AD54" s="1772"/>
      <c r="AE54" s="1738"/>
      <c r="AF54" s="1738"/>
      <c r="AG54" s="1772"/>
      <c r="AH54" s="1812" t="s">
        <v>1340</v>
      </c>
    </row>
    <row r="55" spans="2:39" ht="50.45" customHeight="1">
      <c r="B55" s="1758"/>
      <c r="C55" s="952"/>
      <c r="D55" s="1770"/>
      <c r="E55" s="1772"/>
      <c r="F55" s="1772"/>
      <c r="G55" s="1772"/>
      <c r="H55" s="1778"/>
      <c r="I55" s="1772"/>
      <c r="J55" s="1738"/>
      <c r="K55" s="1738"/>
      <c r="L55" s="1772"/>
      <c r="M55" s="1772"/>
      <c r="N55" s="1772"/>
      <c r="O55" s="1772"/>
      <c r="P55" s="1772"/>
      <c r="Q55" s="1774"/>
      <c r="R55" s="1738"/>
      <c r="S55" s="1772"/>
      <c r="T55" s="1772"/>
      <c r="U55" s="1772"/>
      <c r="V55" s="1772"/>
      <c r="W55" s="1772"/>
      <c r="X55" s="1774"/>
      <c r="Y55" s="1738"/>
      <c r="Z55" s="1772"/>
      <c r="AA55" s="1772"/>
      <c r="AB55" s="1772"/>
      <c r="AC55" s="1772"/>
      <c r="AD55" s="1772"/>
      <c r="AE55" s="1738"/>
      <c r="AF55" s="1738"/>
      <c r="AG55" s="1772"/>
      <c r="AH55" s="1812"/>
    </row>
    <row r="56" spans="2:39" ht="50.45" customHeight="1">
      <c r="B56" s="1758"/>
      <c r="C56" s="952" t="s">
        <v>281</v>
      </c>
      <c r="D56" s="1770"/>
      <c r="E56" s="1772"/>
      <c r="F56" s="1772"/>
      <c r="G56" s="1772"/>
      <c r="H56" s="1778"/>
      <c r="I56" s="1772"/>
      <c r="J56" s="1738"/>
      <c r="K56" s="1738"/>
      <c r="L56" s="1772"/>
      <c r="M56" s="1772"/>
      <c r="N56" s="1772"/>
      <c r="O56" s="1772"/>
      <c r="P56" s="1772"/>
      <c r="Q56" s="1774"/>
      <c r="R56" s="1738"/>
      <c r="S56" s="1772"/>
      <c r="T56" s="1772"/>
      <c r="U56" s="1772"/>
      <c r="V56" s="1772"/>
      <c r="W56" s="1772"/>
      <c r="X56" s="1774"/>
      <c r="Y56" s="1738"/>
      <c r="Z56" s="1772"/>
      <c r="AA56" s="1772"/>
      <c r="AB56" s="1772"/>
      <c r="AC56" s="1772"/>
      <c r="AD56" s="1772"/>
      <c r="AE56" s="1738"/>
      <c r="AF56" s="1738"/>
      <c r="AG56" s="1772"/>
      <c r="AH56" s="1812"/>
    </row>
    <row r="57" spans="2:39" ht="50.45" customHeight="1">
      <c r="B57" s="1758"/>
      <c r="C57" s="952"/>
      <c r="D57" s="1770"/>
      <c r="E57" s="1772"/>
      <c r="F57" s="1772"/>
      <c r="G57" s="1772"/>
      <c r="H57" s="1778"/>
      <c r="I57" s="1772"/>
      <c r="J57" s="1738"/>
      <c r="K57" s="1738"/>
      <c r="L57" s="1772"/>
      <c r="M57" s="1772"/>
      <c r="N57" s="1772"/>
      <c r="O57" s="1772"/>
      <c r="P57" s="1772"/>
      <c r="Q57" s="1774"/>
      <c r="R57" s="1738"/>
      <c r="S57" s="1772"/>
      <c r="T57" s="1772"/>
      <c r="U57" s="1772"/>
      <c r="V57" s="1772"/>
      <c r="W57" s="1772"/>
      <c r="X57" s="1774"/>
      <c r="Y57" s="1738"/>
      <c r="Z57" s="1772"/>
      <c r="AA57" s="1772"/>
      <c r="AB57" s="1772"/>
      <c r="AC57" s="1772"/>
      <c r="AD57" s="1772"/>
      <c r="AE57" s="1738"/>
      <c r="AF57" s="1738"/>
      <c r="AG57" s="1772"/>
      <c r="AH57" s="1812"/>
    </row>
    <row r="58" spans="2:39" ht="50.45" customHeight="1">
      <c r="B58" s="1758"/>
      <c r="C58" s="952"/>
      <c r="D58" s="1776"/>
      <c r="E58" s="1773"/>
      <c r="F58" s="1773"/>
      <c r="G58" s="1773"/>
      <c r="H58" s="1779"/>
      <c r="I58" s="1773"/>
      <c r="J58" s="1765"/>
      <c r="K58" s="1765"/>
      <c r="L58" s="1773"/>
      <c r="M58" s="1773"/>
      <c r="N58" s="1773"/>
      <c r="O58" s="1773"/>
      <c r="P58" s="1773"/>
      <c r="Q58" s="1775"/>
      <c r="R58" s="1765"/>
      <c r="S58" s="1773"/>
      <c r="T58" s="1773"/>
      <c r="U58" s="1773"/>
      <c r="V58" s="1773"/>
      <c r="W58" s="1773"/>
      <c r="X58" s="1775"/>
      <c r="Y58" s="1765"/>
      <c r="Z58" s="1773"/>
      <c r="AA58" s="1773"/>
      <c r="AB58" s="1773"/>
      <c r="AC58" s="1773"/>
      <c r="AD58" s="1773"/>
      <c r="AE58" s="1765"/>
      <c r="AF58" s="1765"/>
      <c r="AG58" s="1773"/>
      <c r="AH58" s="1813"/>
    </row>
    <row r="59" spans="2:39" ht="21.75" customHeight="1">
      <c r="B59" s="1758"/>
      <c r="C59" s="953" t="s">
        <v>282</v>
      </c>
      <c r="D59" s="954"/>
      <c r="E59" s="955"/>
      <c r="F59" s="955"/>
      <c r="G59" s="955"/>
      <c r="H59" s="955"/>
      <c r="I59" s="956"/>
      <c r="J59" s="956"/>
      <c r="K59" s="969"/>
      <c r="L59" s="955"/>
      <c r="M59" s="955"/>
      <c r="N59" s="955"/>
      <c r="O59" s="955"/>
      <c r="P59" s="956" t="s">
        <v>568</v>
      </c>
      <c r="Q59" s="956"/>
      <c r="R59" s="955"/>
      <c r="S59" s="955"/>
      <c r="T59" s="955"/>
      <c r="U59" s="956"/>
      <c r="V59" s="956"/>
      <c r="W59" s="956"/>
      <c r="X59" s="956"/>
      <c r="Y59" s="955"/>
      <c r="Z59" s="955"/>
      <c r="AA59" s="955"/>
      <c r="AB59" s="955"/>
      <c r="AC59" s="956"/>
      <c r="AD59" s="956"/>
      <c r="AE59" s="955"/>
      <c r="AF59" s="969"/>
      <c r="AG59" s="955" t="s">
        <v>1344</v>
      </c>
      <c r="AH59" s="970"/>
      <c r="AI59" s="971">
        <f>COUNTA(D59:AH59)</f>
        <v>2</v>
      </c>
    </row>
    <row r="60" spans="2:39" ht="17.25" customHeight="1">
      <c r="B60" s="1758"/>
      <c r="C60" s="959" t="s">
        <v>1065</v>
      </c>
      <c r="D60" s="972"/>
      <c r="E60" s="973"/>
      <c r="F60" s="973"/>
      <c r="G60" s="973"/>
      <c r="H60" s="973"/>
      <c r="I60" s="973"/>
      <c r="J60" s="973"/>
      <c r="K60" s="973"/>
      <c r="L60" s="973" t="s">
        <v>568</v>
      </c>
      <c r="M60" s="973"/>
      <c r="N60" s="973"/>
      <c r="O60" s="973"/>
      <c r="P60" s="973"/>
      <c r="Q60" s="973"/>
      <c r="R60" s="973"/>
      <c r="S60" s="973"/>
      <c r="T60" s="973"/>
      <c r="U60" s="973"/>
      <c r="V60" s="973"/>
      <c r="W60" s="973"/>
      <c r="X60" s="973"/>
      <c r="Y60" s="973"/>
      <c r="Z60" s="973"/>
      <c r="AA60" s="973"/>
      <c r="AB60" s="973"/>
      <c r="AC60" s="973"/>
      <c r="AD60" s="973"/>
      <c r="AE60" s="973"/>
      <c r="AF60" s="973"/>
      <c r="AG60" s="973"/>
      <c r="AH60" s="974"/>
      <c r="AI60" s="958"/>
    </row>
    <row r="61" spans="2:39" ht="12" customHeight="1">
      <c r="B61" s="1758"/>
      <c r="C61" s="1745" t="s">
        <v>409</v>
      </c>
      <c r="D61" s="962"/>
      <c r="E61" s="963"/>
      <c r="F61" s="963"/>
      <c r="G61" s="963"/>
      <c r="H61" s="963"/>
      <c r="I61" s="963"/>
      <c r="J61" s="963"/>
      <c r="K61" s="963"/>
      <c r="L61" s="963"/>
      <c r="M61" s="963"/>
      <c r="N61" s="963"/>
      <c r="O61" s="963"/>
      <c r="P61" s="963"/>
      <c r="Q61" s="963"/>
      <c r="R61" s="963"/>
      <c r="S61" s="963"/>
      <c r="T61" s="963"/>
      <c r="U61" s="963"/>
      <c r="V61" s="963"/>
      <c r="W61" s="963"/>
      <c r="X61" s="963"/>
      <c r="Y61" s="963"/>
      <c r="Z61" s="963"/>
      <c r="AA61" s="963"/>
      <c r="AB61" s="963"/>
      <c r="AC61" s="963"/>
      <c r="AD61" s="963"/>
      <c r="AE61" s="963"/>
      <c r="AF61" s="963"/>
      <c r="AG61" s="963"/>
      <c r="AH61" s="975">
        <v>3</v>
      </c>
      <c r="AI61" s="1755" t="s">
        <v>731</v>
      </c>
    </row>
    <row r="62" spans="2:39" ht="12" customHeight="1" thickBot="1">
      <c r="B62" s="1758"/>
      <c r="C62" s="1746"/>
      <c r="D62" s="964"/>
      <c r="E62" s="965">
        <v>4</v>
      </c>
      <c r="F62" s="965">
        <v>4</v>
      </c>
      <c r="G62" s="965">
        <v>4</v>
      </c>
      <c r="H62" s="965"/>
      <c r="I62" s="965">
        <v>4</v>
      </c>
      <c r="J62" s="965"/>
      <c r="K62" s="965"/>
      <c r="L62" s="965">
        <v>4</v>
      </c>
      <c r="M62" s="965">
        <v>5</v>
      </c>
      <c r="N62" s="965">
        <v>5</v>
      </c>
      <c r="O62" s="965">
        <v>5</v>
      </c>
      <c r="P62" s="965">
        <v>5</v>
      </c>
      <c r="Q62" s="965"/>
      <c r="R62" s="965"/>
      <c r="S62" s="965">
        <v>5</v>
      </c>
      <c r="T62" s="965">
        <v>5</v>
      </c>
      <c r="U62" s="965">
        <v>5</v>
      </c>
      <c r="V62" s="965">
        <v>5</v>
      </c>
      <c r="W62" s="965"/>
      <c r="X62" s="965"/>
      <c r="Y62" s="965"/>
      <c r="Z62" s="965"/>
      <c r="AA62" s="965"/>
      <c r="AB62" s="965">
        <v>5</v>
      </c>
      <c r="AC62" s="965">
        <v>5</v>
      </c>
      <c r="AD62" s="965">
        <v>5</v>
      </c>
      <c r="AE62" s="965"/>
      <c r="AF62" s="965"/>
      <c r="AG62" s="965">
        <v>5</v>
      </c>
      <c r="AH62" s="965"/>
      <c r="AI62" s="1756"/>
    </row>
    <row r="63" spans="2:39" ht="12" customHeight="1" thickBot="1">
      <c r="B63" s="1759"/>
      <c r="C63" s="1747"/>
      <c r="D63" s="966"/>
      <c r="E63" s="967"/>
      <c r="F63" s="967"/>
      <c r="G63" s="967"/>
      <c r="H63" s="967"/>
      <c r="I63" s="967"/>
      <c r="J63" s="967"/>
      <c r="K63" s="967"/>
      <c r="L63" s="967"/>
      <c r="M63" s="967"/>
      <c r="N63" s="967"/>
      <c r="O63" s="967"/>
      <c r="P63" s="967"/>
      <c r="Q63" s="967"/>
      <c r="R63" s="967"/>
      <c r="S63" s="967"/>
      <c r="T63" s="967"/>
      <c r="U63" s="967"/>
      <c r="V63" s="967"/>
      <c r="W63" s="967"/>
      <c r="X63" s="967"/>
      <c r="Y63" s="967"/>
      <c r="Z63" s="967"/>
      <c r="AA63" s="967"/>
      <c r="AB63" s="967"/>
      <c r="AC63" s="967"/>
      <c r="AD63" s="967"/>
      <c r="AE63" s="967"/>
      <c r="AF63" s="967"/>
      <c r="AG63" s="967"/>
      <c r="AH63" s="977"/>
      <c r="AI63" s="968">
        <f>SUM(D61:AH63)</f>
        <v>83</v>
      </c>
    </row>
    <row r="64" spans="2:39" ht="9.9499999999999993" customHeight="1">
      <c r="AK64" s="1702" t="s">
        <v>1111</v>
      </c>
      <c r="AL64" s="1702"/>
      <c r="AM64" s="666">
        <f>SUMIF(D60:AH60,"△",D61:AH61)+SUMIF(D60:AH60,"○",D61:AH61)+SUMIF(D60:AH60,"△",D62:AH62)+SUMIF(D60:AH60,"○",D62:AH62)+SUMIF(D60:AH60,"△",D63:AH63)+SUMIF(D60:AH60,"○",D63:AH63)</f>
        <v>4</v>
      </c>
    </row>
    <row r="65" spans="2:37" ht="30" hidden="1" customHeight="1">
      <c r="B65" s="1757" t="s">
        <v>1193</v>
      </c>
      <c r="C65" s="945" t="s">
        <v>763</v>
      </c>
      <c r="D65" s="946" t="str">
        <f>AP12</f>
        <v/>
      </c>
      <c r="E65" s="947" t="str">
        <f>IF($D$65="","",IF($D$65+1&lt;=$AP$13,$D$65+1,""))</f>
        <v/>
      </c>
      <c r="F65" s="947" t="str">
        <f>IF($D$65="","",IF($D$65+2&lt;=$AP$13,$D$65+2,""))</f>
        <v/>
      </c>
      <c r="G65" s="947" t="str">
        <f>IF($D$65="","",IF($D$65+3&lt;=$AP$13,$D$65+3,""))</f>
        <v/>
      </c>
      <c r="H65" s="947" t="str">
        <f>IF($D$65="","",IF($D$65+4&lt;=$AP$13,$D$65+4,""))</f>
        <v/>
      </c>
      <c r="I65" s="947" t="str">
        <f>IF($D$65="","",IF($D$65+5&lt;=$AP$13,$D$65+5,""))</f>
        <v/>
      </c>
      <c r="J65" s="947" t="str">
        <f>IF($D$65="","",IF($D$65+6&lt;=$AP$13,$D$65+6,""))</f>
        <v/>
      </c>
      <c r="K65" s="947" t="str">
        <f>IF($D$65="","",IF($D$65+7&lt;=$AP$13,$D$65+7,""))</f>
        <v/>
      </c>
      <c r="L65" s="947" t="str">
        <f>IF($D$65="","",IF($D$65+8&lt;=$AP$13,$D$65+8,""))</f>
        <v/>
      </c>
      <c r="M65" s="947" t="str">
        <f>IF($D$65="","",IF($D$65+9&lt;=$AP$13,$D$65+9,""))</f>
        <v/>
      </c>
      <c r="N65" s="947" t="str">
        <f>IF($D$65="","",IF($D$65+10&lt;=$AP$13,$D$65+10,""))</f>
        <v/>
      </c>
      <c r="O65" s="947" t="str">
        <f>IF($D$65="","",IF($D$65+11&lt;=$AP$13,$D$65+11,""))</f>
        <v/>
      </c>
      <c r="P65" s="947" t="str">
        <f>IF($D$65="","",IF($D$65+12&lt;=$AP$13,$D$65+12,""))</f>
        <v/>
      </c>
      <c r="Q65" s="947" t="str">
        <f>IF($D$65="","",IF($D$65+13&lt;=$AP$13,$D$65+13,""))</f>
        <v/>
      </c>
      <c r="R65" s="947" t="str">
        <f>IF($D$65="","",IF($D$65+14&lt;=$AP$13,$D$65+14,""))</f>
        <v/>
      </c>
      <c r="S65" s="947" t="str">
        <f>IF($D$65="","",IF($D$65+15&lt;=$AP$13,$D$65+15,""))</f>
        <v/>
      </c>
      <c r="T65" s="947" t="str">
        <f>IF($D$65="","",IF($D$65+16&lt;=$AP$13,$D$65+16,""))</f>
        <v/>
      </c>
      <c r="U65" s="947" t="str">
        <f>IF($D$65="","",IF($D$65+17&lt;=$AP$13,$D$65+17,""))</f>
        <v/>
      </c>
      <c r="V65" s="947" t="str">
        <f>IF($D$65="","",IF($D$65+18&lt;=$AP$13,$D$65+18,""))</f>
        <v/>
      </c>
      <c r="W65" s="947" t="str">
        <f>IF($D$65="","",IF($D$65+19&lt;=$AP$13,$D$65+19,""))</f>
        <v/>
      </c>
      <c r="X65" s="947" t="str">
        <f>IF($D$65="","",IF($D$65+20&lt;=$AP$13,$D$65+20,""))</f>
        <v/>
      </c>
      <c r="Y65" s="947" t="str">
        <f>IF($D$65="","",IF($D$65+21&lt;=$AP$13,$D$65+21,""))</f>
        <v/>
      </c>
      <c r="Z65" s="947" t="str">
        <f>IF($D$65="","",IF($D$65+22&lt;=$AP$13,$D$65+22,""))</f>
        <v/>
      </c>
      <c r="AA65" s="947" t="str">
        <f>IF($D$65="","",IF($D$65+23&lt;=$AP$13,$D$65+23,""))</f>
        <v/>
      </c>
      <c r="AB65" s="947" t="str">
        <f>IF($D$65="","",IF($D$65+24&lt;=$AP$13,$D$65+24,""))</f>
        <v/>
      </c>
      <c r="AC65" s="947" t="str">
        <f>IF($D$65="","",IF($D$65+25&lt;=$AP$13,$D$65+25,""))</f>
        <v/>
      </c>
      <c r="AD65" s="947" t="str">
        <f>IF($D$65="","",IF($D$65+26&lt;=$AP$13,$D$65+26,""))</f>
        <v/>
      </c>
      <c r="AE65" s="947" t="str">
        <f>IF($D$65="","",IF($D$65+27&lt;=$AP$13,$D$65+27,""))</f>
        <v/>
      </c>
      <c r="AF65" s="947" t="str">
        <f>IF($D$65="","",IF($D$65+28&lt;=$AP$13,$D$65+28,""))</f>
        <v/>
      </c>
      <c r="AG65" s="947" t="str">
        <f>IF($D$65="","",IF($D$65+29&lt;=$AP$13,$D$65+29,""))</f>
        <v/>
      </c>
      <c r="AH65" s="948" t="str">
        <f>IF($D$65="","",IF($D$65+30&lt;=$AP$13,$D$65+30,""))</f>
        <v/>
      </c>
    </row>
    <row r="66" spans="2:37" ht="18" hidden="1" customHeight="1">
      <c r="B66" s="1758"/>
      <c r="C66" s="945" t="s">
        <v>277</v>
      </c>
      <c r="D66" s="949" t="str">
        <f t="shared" ref="D66:AH66" si="3">TEXT(D65,"aaa")</f>
        <v/>
      </c>
      <c r="E66" s="950" t="str">
        <f t="shared" si="3"/>
        <v/>
      </c>
      <c r="F66" s="950" t="str">
        <f t="shared" si="3"/>
        <v/>
      </c>
      <c r="G66" s="950" t="str">
        <f t="shared" si="3"/>
        <v/>
      </c>
      <c r="H66" s="950" t="str">
        <f t="shared" si="3"/>
        <v/>
      </c>
      <c r="I66" s="950" t="str">
        <f t="shared" si="3"/>
        <v/>
      </c>
      <c r="J66" s="950" t="str">
        <f t="shared" si="3"/>
        <v/>
      </c>
      <c r="K66" s="950" t="str">
        <f t="shared" si="3"/>
        <v/>
      </c>
      <c r="L66" s="950" t="str">
        <f t="shared" si="3"/>
        <v/>
      </c>
      <c r="M66" s="950" t="str">
        <f t="shared" si="3"/>
        <v/>
      </c>
      <c r="N66" s="950" t="str">
        <f t="shared" si="3"/>
        <v/>
      </c>
      <c r="O66" s="950" t="str">
        <f t="shared" si="3"/>
        <v/>
      </c>
      <c r="P66" s="950" t="str">
        <f t="shared" si="3"/>
        <v/>
      </c>
      <c r="Q66" s="950" t="str">
        <f t="shared" si="3"/>
        <v/>
      </c>
      <c r="R66" s="950" t="str">
        <f t="shared" si="3"/>
        <v/>
      </c>
      <c r="S66" s="950" t="str">
        <f t="shared" si="3"/>
        <v/>
      </c>
      <c r="T66" s="950" t="str">
        <f t="shared" si="3"/>
        <v/>
      </c>
      <c r="U66" s="950" t="str">
        <f t="shared" si="3"/>
        <v/>
      </c>
      <c r="V66" s="950" t="str">
        <f t="shared" si="3"/>
        <v/>
      </c>
      <c r="W66" s="950" t="str">
        <f t="shared" si="3"/>
        <v/>
      </c>
      <c r="X66" s="950" t="str">
        <f t="shared" si="3"/>
        <v/>
      </c>
      <c r="Y66" s="950" t="str">
        <f t="shared" si="3"/>
        <v/>
      </c>
      <c r="Z66" s="950" t="str">
        <f t="shared" si="3"/>
        <v/>
      </c>
      <c r="AA66" s="950" t="str">
        <f t="shared" si="3"/>
        <v/>
      </c>
      <c r="AB66" s="950" t="str">
        <f t="shared" si="3"/>
        <v/>
      </c>
      <c r="AC66" s="950" t="str">
        <f t="shared" si="3"/>
        <v/>
      </c>
      <c r="AD66" s="950" t="str">
        <f t="shared" si="3"/>
        <v/>
      </c>
      <c r="AE66" s="950" t="str">
        <f t="shared" si="3"/>
        <v/>
      </c>
      <c r="AF66" s="950" t="str">
        <f t="shared" si="3"/>
        <v/>
      </c>
      <c r="AG66" s="950" t="str">
        <f t="shared" si="3"/>
        <v/>
      </c>
      <c r="AH66" s="951" t="str">
        <f t="shared" si="3"/>
        <v/>
      </c>
    </row>
    <row r="67" spans="2:37" ht="20.100000000000001" hidden="1" customHeight="1">
      <c r="B67" s="1758"/>
      <c r="C67" s="952"/>
      <c r="D67" s="1769"/>
      <c r="E67" s="1736"/>
      <c r="F67" s="1736"/>
      <c r="G67" s="1736"/>
      <c r="H67" s="1736"/>
      <c r="I67" s="1736"/>
      <c r="J67" s="1736"/>
      <c r="K67" s="1748"/>
      <c r="L67" s="1736"/>
      <c r="M67" s="1736"/>
      <c r="N67" s="1736"/>
      <c r="O67" s="1736"/>
      <c r="P67" s="1736"/>
      <c r="Q67" s="1736"/>
      <c r="R67" s="1736"/>
      <c r="S67" s="1736"/>
      <c r="T67" s="1736"/>
      <c r="U67" s="1736"/>
      <c r="V67" s="1736"/>
      <c r="W67" s="1736"/>
      <c r="X67" s="1736"/>
      <c r="Y67" s="1736"/>
      <c r="Z67" s="1736"/>
      <c r="AA67" s="1736"/>
      <c r="AB67" s="1739"/>
      <c r="AC67" s="1736"/>
      <c r="AD67" s="1736"/>
      <c r="AE67" s="1736"/>
      <c r="AF67" s="1766"/>
      <c r="AG67" s="1736"/>
      <c r="AH67" s="1791"/>
    </row>
    <row r="68" spans="2:37" ht="20.100000000000001" hidden="1" customHeight="1">
      <c r="B68" s="1758"/>
      <c r="C68" s="952"/>
      <c r="D68" s="1770"/>
      <c r="E68" s="1738"/>
      <c r="F68" s="1738"/>
      <c r="G68" s="1738"/>
      <c r="H68" s="1738"/>
      <c r="I68" s="1738"/>
      <c r="J68" s="1738"/>
      <c r="K68" s="1749"/>
      <c r="L68" s="1738"/>
      <c r="M68" s="1738"/>
      <c r="N68" s="1738"/>
      <c r="O68" s="1738"/>
      <c r="P68" s="1738"/>
      <c r="Q68" s="1738"/>
      <c r="R68" s="1738"/>
      <c r="S68" s="1738"/>
      <c r="T68" s="1738"/>
      <c r="U68" s="1738"/>
      <c r="V68" s="1738"/>
      <c r="W68" s="1738"/>
      <c r="X68" s="1738"/>
      <c r="Y68" s="1738"/>
      <c r="Z68" s="1738"/>
      <c r="AA68" s="1738"/>
      <c r="AB68" s="1738"/>
      <c r="AC68" s="1738"/>
      <c r="AD68" s="1738"/>
      <c r="AE68" s="1738"/>
      <c r="AF68" s="1767"/>
      <c r="AG68" s="1738"/>
      <c r="AH68" s="1792"/>
    </row>
    <row r="69" spans="2:37" ht="20.100000000000001" hidden="1" customHeight="1">
      <c r="B69" s="1758"/>
      <c r="C69" s="952" t="s">
        <v>278</v>
      </c>
      <c r="D69" s="1770"/>
      <c r="E69" s="1738"/>
      <c r="F69" s="1738"/>
      <c r="G69" s="1738"/>
      <c r="H69" s="1738"/>
      <c r="I69" s="1738"/>
      <c r="J69" s="1738"/>
      <c r="K69" s="1749"/>
      <c r="L69" s="1738"/>
      <c r="M69" s="1738"/>
      <c r="N69" s="1738"/>
      <c r="O69" s="1738"/>
      <c r="P69" s="1738"/>
      <c r="Q69" s="1738"/>
      <c r="R69" s="1738"/>
      <c r="S69" s="1738"/>
      <c r="T69" s="1738"/>
      <c r="U69" s="1738"/>
      <c r="V69" s="1738"/>
      <c r="W69" s="1738"/>
      <c r="X69" s="1738"/>
      <c r="Y69" s="1738"/>
      <c r="Z69" s="1738"/>
      <c r="AA69" s="1738"/>
      <c r="AB69" s="1738"/>
      <c r="AC69" s="1738"/>
      <c r="AD69" s="1738"/>
      <c r="AE69" s="1738"/>
      <c r="AF69" s="1767"/>
      <c r="AG69" s="1738"/>
      <c r="AH69" s="1792"/>
      <c r="AK69" s="733"/>
    </row>
    <row r="70" spans="2:37" ht="20.100000000000001" hidden="1" customHeight="1">
      <c r="B70" s="1758"/>
      <c r="C70" s="952"/>
      <c r="D70" s="1770"/>
      <c r="E70" s="1738"/>
      <c r="F70" s="1738"/>
      <c r="G70" s="1738"/>
      <c r="H70" s="1738"/>
      <c r="I70" s="1738"/>
      <c r="J70" s="1738"/>
      <c r="K70" s="1749"/>
      <c r="L70" s="1738"/>
      <c r="M70" s="1738"/>
      <c r="N70" s="1738"/>
      <c r="O70" s="1738"/>
      <c r="P70" s="1738"/>
      <c r="Q70" s="1738"/>
      <c r="R70" s="1738"/>
      <c r="S70" s="1738"/>
      <c r="T70" s="1738"/>
      <c r="U70" s="1738"/>
      <c r="V70" s="1738"/>
      <c r="W70" s="1738"/>
      <c r="X70" s="1738"/>
      <c r="Y70" s="1738"/>
      <c r="Z70" s="1738"/>
      <c r="AA70" s="1738"/>
      <c r="AB70" s="1738"/>
      <c r="AC70" s="1738"/>
      <c r="AD70" s="1738"/>
      <c r="AE70" s="1738"/>
      <c r="AF70" s="1767"/>
      <c r="AG70" s="1738"/>
      <c r="AH70" s="1792"/>
    </row>
    <row r="71" spans="2:37" ht="20.100000000000001" hidden="1" customHeight="1">
      <c r="B71" s="1758"/>
      <c r="C71" s="952" t="s">
        <v>279</v>
      </c>
      <c r="D71" s="1770"/>
      <c r="E71" s="1738"/>
      <c r="F71" s="1738"/>
      <c r="G71" s="1738"/>
      <c r="H71" s="1738"/>
      <c r="I71" s="1738"/>
      <c r="J71" s="1738"/>
      <c r="K71" s="1749"/>
      <c r="L71" s="1738"/>
      <c r="M71" s="1738"/>
      <c r="N71" s="1738"/>
      <c r="O71" s="1738"/>
      <c r="P71" s="1738"/>
      <c r="Q71" s="1738"/>
      <c r="R71" s="1738"/>
      <c r="S71" s="1738"/>
      <c r="T71" s="1738"/>
      <c r="U71" s="1738"/>
      <c r="V71" s="1738"/>
      <c r="W71" s="1738"/>
      <c r="X71" s="1738"/>
      <c r="Y71" s="1738"/>
      <c r="Z71" s="1738"/>
      <c r="AA71" s="1738"/>
      <c r="AB71" s="1738"/>
      <c r="AC71" s="1738"/>
      <c r="AD71" s="1738"/>
      <c r="AE71" s="1738"/>
      <c r="AF71" s="1767"/>
      <c r="AG71" s="1738"/>
      <c r="AH71" s="1792"/>
    </row>
    <row r="72" spans="2:37" ht="20.100000000000001" hidden="1" customHeight="1">
      <c r="B72" s="1758"/>
      <c r="C72" s="952"/>
      <c r="D72" s="1770"/>
      <c r="E72" s="1738"/>
      <c r="F72" s="1738"/>
      <c r="G72" s="1738"/>
      <c r="H72" s="1738"/>
      <c r="I72" s="1738"/>
      <c r="J72" s="1738"/>
      <c r="K72" s="1749"/>
      <c r="L72" s="1738"/>
      <c r="M72" s="1738"/>
      <c r="N72" s="1738"/>
      <c r="O72" s="1738"/>
      <c r="P72" s="1738"/>
      <c r="Q72" s="1738"/>
      <c r="R72" s="1738"/>
      <c r="S72" s="1738"/>
      <c r="T72" s="1738"/>
      <c r="U72" s="1738"/>
      <c r="V72" s="1738"/>
      <c r="W72" s="1738"/>
      <c r="X72" s="1738"/>
      <c r="Y72" s="1738"/>
      <c r="Z72" s="1738"/>
      <c r="AA72" s="1738"/>
      <c r="AB72" s="1738"/>
      <c r="AC72" s="1738"/>
      <c r="AD72" s="1738"/>
      <c r="AE72" s="1738"/>
      <c r="AF72" s="1767"/>
      <c r="AG72" s="1738"/>
      <c r="AH72" s="1792"/>
    </row>
    <row r="73" spans="2:37" ht="20.100000000000001" hidden="1" customHeight="1">
      <c r="B73" s="1758"/>
      <c r="C73" s="952" t="s">
        <v>280</v>
      </c>
      <c r="D73" s="1770"/>
      <c r="E73" s="1738"/>
      <c r="F73" s="1738"/>
      <c r="G73" s="1738"/>
      <c r="H73" s="1738"/>
      <c r="I73" s="1738"/>
      <c r="J73" s="1738"/>
      <c r="K73" s="1749"/>
      <c r="L73" s="1738"/>
      <c r="M73" s="1738"/>
      <c r="N73" s="1738"/>
      <c r="O73" s="1738"/>
      <c r="P73" s="1738"/>
      <c r="Q73" s="1738"/>
      <c r="R73" s="1738"/>
      <c r="S73" s="1738"/>
      <c r="T73" s="1738"/>
      <c r="U73" s="1738"/>
      <c r="V73" s="1738"/>
      <c r="W73" s="1738"/>
      <c r="X73" s="1738"/>
      <c r="Y73" s="1738"/>
      <c r="Z73" s="1738"/>
      <c r="AA73" s="1738"/>
      <c r="AB73" s="1738"/>
      <c r="AC73" s="1738"/>
      <c r="AD73" s="1738"/>
      <c r="AE73" s="1738"/>
      <c r="AF73" s="1767"/>
      <c r="AG73" s="1738"/>
      <c r="AH73" s="1792"/>
    </row>
    <row r="74" spans="2:37" ht="20.100000000000001" hidden="1" customHeight="1">
      <c r="B74" s="1758"/>
      <c r="C74" s="952"/>
      <c r="D74" s="1770"/>
      <c r="E74" s="1738"/>
      <c r="F74" s="1738"/>
      <c r="G74" s="1738"/>
      <c r="H74" s="1738"/>
      <c r="I74" s="1738"/>
      <c r="J74" s="1738"/>
      <c r="K74" s="1749"/>
      <c r="L74" s="1738"/>
      <c r="M74" s="1738"/>
      <c r="N74" s="1738"/>
      <c r="O74" s="1738"/>
      <c r="P74" s="1738"/>
      <c r="Q74" s="1738"/>
      <c r="R74" s="1738"/>
      <c r="S74" s="1738"/>
      <c r="T74" s="1738"/>
      <c r="U74" s="1738"/>
      <c r="V74" s="1738"/>
      <c r="W74" s="1738"/>
      <c r="X74" s="1738"/>
      <c r="Y74" s="1738"/>
      <c r="Z74" s="1738"/>
      <c r="AA74" s="1738"/>
      <c r="AB74" s="1738"/>
      <c r="AC74" s="1738"/>
      <c r="AD74" s="1738"/>
      <c r="AE74" s="1738"/>
      <c r="AF74" s="1767"/>
      <c r="AG74" s="1738"/>
      <c r="AH74" s="1792"/>
    </row>
    <row r="75" spans="2:37" ht="20.100000000000001" hidden="1" customHeight="1">
      <c r="B75" s="1758"/>
      <c r="C75" s="952" t="s">
        <v>281</v>
      </c>
      <c r="D75" s="1770"/>
      <c r="E75" s="1738"/>
      <c r="F75" s="1738"/>
      <c r="G75" s="1738"/>
      <c r="H75" s="1738"/>
      <c r="I75" s="1738"/>
      <c r="J75" s="1738"/>
      <c r="K75" s="1749"/>
      <c r="L75" s="1738"/>
      <c r="M75" s="1738"/>
      <c r="N75" s="1738"/>
      <c r="O75" s="1738"/>
      <c r="P75" s="1738"/>
      <c r="Q75" s="1738"/>
      <c r="R75" s="1738"/>
      <c r="S75" s="1738"/>
      <c r="T75" s="1738"/>
      <c r="U75" s="1738"/>
      <c r="V75" s="1738"/>
      <c r="W75" s="1738"/>
      <c r="X75" s="1738"/>
      <c r="Y75" s="1738"/>
      <c r="Z75" s="1738"/>
      <c r="AA75" s="1738"/>
      <c r="AB75" s="1738"/>
      <c r="AC75" s="1738"/>
      <c r="AD75" s="1738"/>
      <c r="AE75" s="1738"/>
      <c r="AF75" s="1767"/>
      <c r="AG75" s="1738"/>
      <c r="AH75" s="1792"/>
    </row>
    <row r="76" spans="2:37" ht="20.100000000000001" hidden="1" customHeight="1">
      <c r="B76" s="1758"/>
      <c r="C76" s="952"/>
      <c r="D76" s="1770"/>
      <c r="E76" s="1738"/>
      <c r="F76" s="1738"/>
      <c r="G76" s="1738"/>
      <c r="H76" s="1738"/>
      <c r="I76" s="1738"/>
      <c r="J76" s="1738"/>
      <c r="K76" s="1749"/>
      <c r="L76" s="1738"/>
      <c r="M76" s="1738"/>
      <c r="N76" s="1738"/>
      <c r="O76" s="1738"/>
      <c r="P76" s="1738"/>
      <c r="Q76" s="1738"/>
      <c r="R76" s="1738"/>
      <c r="S76" s="1738"/>
      <c r="T76" s="1738"/>
      <c r="U76" s="1738"/>
      <c r="V76" s="1738"/>
      <c r="W76" s="1738"/>
      <c r="X76" s="1738"/>
      <c r="Y76" s="1738"/>
      <c r="Z76" s="1738"/>
      <c r="AA76" s="1738"/>
      <c r="AB76" s="1738"/>
      <c r="AC76" s="1738"/>
      <c r="AD76" s="1738"/>
      <c r="AE76" s="1738"/>
      <c r="AF76" s="1767"/>
      <c r="AG76" s="1738"/>
      <c r="AH76" s="1792"/>
    </row>
    <row r="77" spans="2:37" ht="20.100000000000001" hidden="1" customHeight="1">
      <c r="B77" s="1758"/>
      <c r="C77" s="952"/>
      <c r="D77" s="1770"/>
      <c r="E77" s="1738"/>
      <c r="F77" s="1738"/>
      <c r="G77" s="1738"/>
      <c r="H77" s="1738"/>
      <c r="I77" s="1738"/>
      <c r="J77" s="1738"/>
      <c r="K77" s="1750"/>
      <c r="L77" s="1738"/>
      <c r="M77" s="1738"/>
      <c r="N77" s="1738"/>
      <c r="O77" s="1738"/>
      <c r="P77" s="1738"/>
      <c r="Q77" s="1738"/>
      <c r="R77" s="1738"/>
      <c r="S77" s="1738"/>
      <c r="T77" s="1738"/>
      <c r="U77" s="1738"/>
      <c r="V77" s="1738"/>
      <c r="W77" s="1738"/>
      <c r="X77" s="1738"/>
      <c r="Y77" s="1738"/>
      <c r="Z77" s="1738"/>
      <c r="AA77" s="1738"/>
      <c r="AB77" s="1738"/>
      <c r="AC77" s="1738"/>
      <c r="AD77" s="1765"/>
      <c r="AE77" s="1765"/>
      <c r="AF77" s="1768"/>
      <c r="AG77" s="1738"/>
      <c r="AH77" s="1793"/>
    </row>
    <row r="78" spans="2:37" ht="21.75" hidden="1" customHeight="1">
      <c r="B78" s="1758"/>
      <c r="C78" s="953" t="s">
        <v>282</v>
      </c>
      <c r="D78" s="954"/>
      <c r="E78" s="955"/>
      <c r="F78" s="955"/>
      <c r="G78" s="955"/>
      <c r="H78" s="955"/>
      <c r="I78" s="956"/>
      <c r="J78" s="956"/>
      <c r="K78" s="969"/>
      <c r="L78" s="955"/>
      <c r="M78" s="955"/>
      <c r="N78" s="955"/>
      <c r="O78" s="955"/>
      <c r="P78" s="956"/>
      <c r="Q78" s="956"/>
      <c r="R78" s="955"/>
      <c r="S78" s="955"/>
      <c r="T78" s="955"/>
      <c r="U78" s="956"/>
      <c r="V78" s="956"/>
      <c r="W78" s="956"/>
      <c r="X78" s="956"/>
      <c r="Y78" s="955"/>
      <c r="Z78" s="955"/>
      <c r="AA78" s="955"/>
      <c r="AB78" s="955"/>
      <c r="AC78" s="956"/>
      <c r="AD78" s="956"/>
      <c r="AE78" s="955"/>
      <c r="AF78" s="969"/>
      <c r="AG78" s="955"/>
      <c r="AH78" s="970"/>
      <c r="AI78" s="971">
        <f>COUNTA(D78:AH78)</f>
        <v>0</v>
      </c>
    </row>
    <row r="79" spans="2:37" ht="17.25" hidden="1" customHeight="1">
      <c r="B79" s="1758"/>
      <c r="C79" s="959" t="s">
        <v>1065</v>
      </c>
      <c r="D79" s="972"/>
      <c r="E79" s="973"/>
      <c r="F79" s="973"/>
      <c r="G79" s="973"/>
      <c r="H79" s="973"/>
      <c r="I79" s="973"/>
      <c r="J79" s="973"/>
      <c r="K79" s="973"/>
      <c r="L79" s="973"/>
      <c r="M79" s="973"/>
      <c r="N79" s="973"/>
      <c r="O79" s="973"/>
      <c r="P79" s="973"/>
      <c r="Q79" s="973"/>
      <c r="R79" s="973"/>
      <c r="S79" s="973"/>
      <c r="T79" s="973"/>
      <c r="U79" s="973"/>
      <c r="V79" s="973"/>
      <c r="W79" s="973"/>
      <c r="X79" s="973"/>
      <c r="Y79" s="973"/>
      <c r="Z79" s="973"/>
      <c r="AA79" s="973"/>
      <c r="AB79" s="973"/>
      <c r="AC79" s="973"/>
      <c r="AD79" s="973"/>
      <c r="AE79" s="973"/>
      <c r="AF79" s="973"/>
      <c r="AG79" s="973"/>
      <c r="AH79" s="974"/>
      <c r="AI79" s="958"/>
    </row>
    <row r="80" spans="2:37" ht="12" hidden="1" customHeight="1">
      <c r="B80" s="1758"/>
      <c r="C80" s="1745" t="s">
        <v>409</v>
      </c>
      <c r="D80" s="962"/>
      <c r="E80" s="963"/>
      <c r="F80" s="963"/>
      <c r="G80" s="963"/>
      <c r="H80" s="963"/>
      <c r="I80" s="963"/>
      <c r="J80" s="963"/>
      <c r="K80" s="963"/>
      <c r="L80" s="963"/>
      <c r="M80" s="963"/>
      <c r="N80" s="963"/>
      <c r="O80" s="963"/>
      <c r="P80" s="963"/>
      <c r="Q80" s="963"/>
      <c r="R80" s="963"/>
      <c r="S80" s="963"/>
      <c r="T80" s="963"/>
      <c r="U80" s="963"/>
      <c r="V80" s="963"/>
      <c r="W80" s="963"/>
      <c r="X80" s="963"/>
      <c r="Y80" s="963"/>
      <c r="Z80" s="963"/>
      <c r="AA80" s="963"/>
      <c r="AB80" s="963"/>
      <c r="AC80" s="963"/>
      <c r="AD80" s="963"/>
      <c r="AE80" s="963"/>
      <c r="AF80" s="963"/>
      <c r="AG80" s="963"/>
      <c r="AH80" s="975"/>
      <c r="AI80" s="1755" t="s">
        <v>731</v>
      </c>
    </row>
    <row r="81" spans="2:39" ht="12" hidden="1" customHeight="1" thickBot="1">
      <c r="B81" s="1758"/>
      <c r="C81" s="1746"/>
      <c r="D81" s="964"/>
      <c r="E81" s="965"/>
      <c r="F81" s="965"/>
      <c r="G81" s="965"/>
      <c r="H81" s="965"/>
      <c r="I81" s="965"/>
      <c r="J81" s="965"/>
      <c r="K81" s="965"/>
      <c r="L81" s="965"/>
      <c r="M81" s="965"/>
      <c r="N81" s="965"/>
      <c r="O81" s="965"/>
      <c r="P81" s="965"/>
      <c r="Q81" s="965"/>
      <c r="R81" s="965"/>
      <c r="S81" s="965"/>
      <c r="T81" s="965"/>
      <c r="U81" s="965"/>
      <c r="V81" s="965"/>
      <c r="W81" s="965"/>
      <c r="X81" s="965"/>
      <c r="Y81" s="965"/>
      <c r="Z81" s="965"/>
      <c r="AA81" s="965"/>
      <c r="AB81" s="965"/>
      <c r="AC81" s="965"/>
      <c r="AD81" s="965"/>
      <c r="AE81" s="965"/>
      <c r="AF81" s="965"/>
      <c r="AG81" s="965"/>
      <c r="AH81" s="976"/>
      <c r="AI81" s="1756"/>
    </row>
    <row r="82" spans="2:39" ht="12" hidden="1" customHeight="1" thickBot="1">
      <c r="B82" s="1759"/>
      <c r="C82" s="1747"/>
      <c r="D82" s="966"/>
      <c r="E82" s="967"/>
      <c r="F82" s="967"/>
      <c r="G82" s="967"/>
      <c r="H82" s="967"/>
      <c r="I82" s="967"/>
      <c r="J82" s="967"/>
      <c r="K82" s="967"/>
      <c r="L82" s="967"/>
      <c r="M82" s="967"/>
      <c r="N82" s="967"/>
      <c r="O82" s="967"/>
      <c r="P82" s="967"/>
      <c r="Q82" s="967"/>
      <c r="R82" s="967"/>
      <c r="S82" s="967"/>
      <c r="T82" s="967"/>
      <c r="U82" s="967"/>
      <c r="V82" s="967"/>
      <c r="W82" s="967"/>
      <c r="X82" s="967"/>
      <c r="Y82" s="967"/>
      <c r="Z82" s="967"/>
      <c r="AA82" s="967"/>
      <c r="AB82" s="967"/>
      <c r="AC82" s="967"/>
      <c r="AD82" s="967"/>
      <c r="AE82" s="967"/>
      <c r="AF82" s="967"/>
      <c r="AG82" s="967"/>
      <c r="AH82" s="977"/>
      <c r="AI82" s="968">
        <f>SUM(D80:AH82)</f>
        <v>0</v>
      </c>
    </row>
    <row r="83" spans="2:39" ht="9.9499999999999993" hidden="1" customHeight="1">
      <c r="AK83" s="1702" t="s">
        <v>1110</v>
      </c>
      <c r="AL83" s="1702"/>
      <c r="AM83" s="666">
        <f>SUMIF(D79:AH79,"△",D80:AH80)+SUMIF(D79:AH79,"○",D80:AH80)+SUMIF(D79:AH79,"△",D81:AH81)+SUMIF(D79:AH79,"○",D81:AH81)+SUMIF(D79:AH79,"△",D82:AH82)+SUMIF(D79:AH79,"○",D82:AH82)</f>
        <v>0</v>
      </c>
    </row>
    <row r="84" spans="2:39" ht="30" hidden="1" customHeight="1">
      <c r="B84" s="1757" t="s">
        <v>1194</v>
      </c>
      <c r="C84" s="945" t="s">
        <v>763</v>
      </c>
      <c r="D84" s="946" t="str">
        <f>AQ12</f>
        <v/>
      </c>
      <c r="E84" s="947" t="str">
        <f>IF($D$84="","",IF($D$84+1&lt;=$AQ$13,$D$84+1,""))</f>
        <v/>
      </c>
      <c r="F84" s="947" t="str">
        <f>IF($D$84="","",IF($D$84+2&lt;=$AQ$13,$D$84+2,""))</f>
        <v/>
      </c>
      <c r="G84" s="947" t="str">
        <f>IF($D$84="","",IF($D$84+3&lt;=$AQ$13,$D$84+3,""))</f>
        <v/>
      </c>
      <c r="H84" s="947" t="str">
        <f>IF($D$84="","",IF($D$84+4&lt;=$AQ$13,$D$84+4,""))</f>
        <v/>
      </c>
      <c r="I84" s="947" t="str">
        <f>IF($D$84="","",IF($D$84+5&lt;=$AQ$13,$D$84+5,""))</f>
        <v/>
      </c>
      <c r="J84" s="947" t="str">
        <f>IF($D$84="","",IF($D$84+6&lt;=$AQ$13,$D$84+6,""))</f>
        <v/>
      </c>
      <c r="K84" s="947" t="str">
        <f>IF($D$84="","",IF($D$84+7&lt;=$AQ$13,$D$84+7,""))</f>
        <v/>
      </c>
      <c r="L84" s="947" t="str">
        <f>IF($D$84="","",IF($D$84+8&lt;=$AQ$13,$D$84+8,""))</f>
        <v/>
      </c>
      <c r="M84" s="947" t="str">
        <f>IF($D$84="","",IF($D$84+9&lt;=$AQ$13,$D$84+9,""))</f>
        <v/>
      </c>
      <c r="N84" s="947" t="str">
        <f>IF($D$84="","",IF($D$84+10&lt;=$AQ$13,$D$84+10,""))</f>
        <v/>
      </c>
      <c r="O84" s="947" t="str">
        <f>IF($D$84="","",IF($D$84+11&lt;=$AQ$13,$D$84+11,""))</f>
        <v/>
      </c>
      <c r="P84" s="947" t="str">
        <f>IF($D$84="","",IF($D$84+12&lt;=$AQ$13,$D$84+12,""))</f>
        <v/>
      </c>
      <c r="Q84" s="947" t="str">
        <f>IF($D$84="","",IF($D$84+13&lt;=$AQ$13,$D$84+13,""))</f>
        <v/>
      </c>
      <c r="R84" s="947" t="str">
        <f>IF($D$84="","",IF($D$84+14&lt;=$AQ$13,$D$84+14,""))</f>
        <v/>
      </c>
      <c r="S84" s="947" t="str">
        <f>IF($D$84="","",IF($D$84+15&lt;=$AQ$13,$D$84+15,""))</f>
        <v/>
      </c>
      <c r="T84" s="947" t="str">
        <f>IF($D$84="","",IF($D$84+16&lt;=$AQ$13,$D$84+16,""))</f>
        <v/>
      </c>
      <c r="U84" s="947" t="str">
        <f>IF($D$84="","",IF($D$84+17&lt;=$AQ$13,$D$84+17,""))</f>
        <v/>
      </c>
      <c r="V84" s="947" t="str">
        <f>IF($D$84="","",IF($D$84+18&lt;=$AQ$13,$D$84+18,""))</f>
        <v/>
      </c>
      <c r="W84" s="947" t="str">
        <f>IF($D$84="","",IF($D$84+19&lt;=$AQ$13,$D$84+19,""))</f>
        <v/>
      </c>
      <c r="X84" s="947" t="str">
        <f>IF($D$84="","",IF($D$84+20&lt;=$AQ$13,$D$84+20,""))</f>
        <v/>
      </c>
      <c r="Y84" s="947" t="str">
        <f>IF($D$84="","",IF($D$84+21&lt;=$AQ$13,$D$84+21,""))</f>
        <v/>
      </c>
      <c r="Z84" s="947" t="str">
        <f>IF($D$84="","",IF($D$84+22&lt;=$AQ$13,$D$84+22,""))</f>
        <v/>
      </c>
      <c r="AA84" s="947" t="str">
        <f>IF($D$84="","",IF($D$84+23&lt;=$AQ$13,$D$84+23,""))</f>
        <v/>
      </c>
      <c r="AB84" s="947" t="str">
        <f>IF($D$84="","",IF($D$84+24&lt;=$AQ$13,$D$84+24,""))</f>
        <v/>
      </c>
      <c r="AC84" s="947" t="str">
        <f>IF($D$84="","",IF($D$84+25&lt;=$AQ$13,$D$84+25,""))</f>
        <v/>
      </c>
      <c r="AD84" s="947" t="str">
        <f>IF($D$84="","",IF($D$84+26&lt;=$AQ$13,$D$84+26,""))</f>
        <v/>
      </c>
      <c r="AE84" s="947" t="str">
        <f>IF($D$84="","",IF($D$84+27&lt;=$AQ$13,$D$84+27,""))</f>
        <v/>
      </c>
      <c r="AF84" s="947" t="str">
        <f>IF($D$84="","",IF($D$84+28&lt;=$AQ$13,$D$84+28,""))</f>
        <v/>
      </c>
      <c r="AG84" s="947" t="str">
        <f>IF($D$84="","",IF($D$84+29&lt;=$AQ$13,$D$84+29,""))</f>
        <v/>
      </c>
      <c r="AH84" s="948" t="str">
        <f>IF($D$84="","",IF($D$84+30&lt;=$AQ$13,$D$84+30,""))</f>
        <v/>
      </c>
    </row>
    <row r="85" spans="2:39" ht="18" hidden="1" customHeight="1">
      <c r="B85" s="1758"/>
      <c r="C85" s="945" t="s">
        <v>277</v>
      </c>
      <c r="D85" s="949" t="str">
        <f t="shared" ref="D85:AH85" si="4">TEXT(D84,"aaa")</f>
        <v/>
      </c>
      <c r="E85" s="950" t="str">
        <f t="shared" si="4"/>
        <v/>
      </c>
      <c r="F85" s="950" t="str">
        <f t="shared" si="4"/>
        <v/>
      </c>
      <c r="G85" s="950" t="str">
        <f t="shared" si="4"/>
        <v/>
      </c>
      <c r="H85" s="950" t="str">
        <f t="shared" si="4"/>
        <v/>
      </c>
      <c r="I85" s="950" t="str">
        <f t="shared" si="4"/>
        <v/>
      </c>
      <c r="J85" s="950" t="str">
        <f t="shared" si="4"/>
        <v/>
      </c>
      <c r="K85" s="950" t="str">
        <f t="shared" si="4"/>
        <v/>
      </c>
      <c r="L85" s="950" t="str">
        <f t="shared" si="4"/>
        <v/>
      </c>
      <c r="M85" s="950" t="str">
        <f t="shared" si="4"/>
        <v/>
      </c>
      <c r="N85" s="950" t="str">
        <f t="shared" si="4"/>
        <v/>
      </c>
      <c r="O85" s="950" t="str">
        <f t="shared" si="4"/>
        <v/>
      </c>
      <c r="P85" s="950" t="str">
        <f t="shared" si="4"/>
        <v/>
      </c>
      <c r="Q85" s="950" t="str">
        <f t="shared" si="4"/>
        <v/>
      </c>
      <c r="R85" s="950" t="str">
        <f t="shared" si="4"/>
        <v/>
      </c>
      <c r="S85" s="950" t="str">
        <f t="shared" si="4"/>
        <v/>
      </c>
      <c r="T85" s="950" t="str">
        <f t="shared" si="4"/>
        <v/>
      </c>
      <c r="U85" s="950" t="str">
        <f t="shared" si="4"/>
        <v/>
      </c>
      <c r="V85" s="950" t="str">
        <f t="shared" si="4"/>
        <v/>
      </c>
      <c r="W85" s="950" t="str">
        <f t="shared" si="4"/>
        <v/>
      </c>
      <c r="X85" s="950" t="str">
        <f t="shared" si="4"/>
        <v/>
      </c>
      <c r="Y85" s="950" t="str">
        <f t="shared" si="4"/>
        <v/>
      </c>
      <c r="Z85" s="950" t="str">
        <f t="shared" si="4"/>
        <v/>
      </c>
      <c r="AA85" s="950" t="str">
        <f t="shared" si="4"/>
        <v/>
      </c>
      <c r="AB85" s="950" t="str">
        <f t="shared" si="4"/>
        <v/>
      </c>
      <c r="AC85" s="950" t="str">
        <f t="shared" si="4"/>
        <v/>
      </c>
      <c r="AD85" s="950" t="str">
        <f t="shared" si="4"/>
        <v/>
      </c>
      <c r="AE85" s="950" t="str">
        <f t="shared" si="4"/>
        <v/>
      </c>
      <c r="AF85" s="950" t="str">
        <f t="shared" si="4"/>
        <v/>
      </c>
      <c r="AG85" s="950" t="str">
        <f t="shared" si="4"/>
        <v/>
      </c>
      <c r="AH85" s="951" t="str">
        <f t="shared" si="4"/>
        <v/>
      </c>
    </row>
    <row r="86" spans="2:39" ht="20.100000000000001" hidden="1" customHeight="1">
      <c r="B86" s="1758"/>
      <c r="C86" s="952"/>
      <c r="D86" s="1760"/>
      <c r="E86" s="1740"/>
      <c r="F86" s="1736"/>
      <c r="G86" s="1736"/>
      <c r="H86" s="1736"/>
      <c r="I86" s="1736"/>
      <c r="J86" s="1736"/>
      <c r="K86" s="1748"/>
      <c r="L86" s="1736"/>
      <c r="M86" s="1736"/>
      <c r="N86" s="1736"/>
      <c r="O86" s="1736"/>
      <c r="P86" s="1736"/>
      <c r="Q86" s="1736"/>
      <c r="R86" s="1736"/>
      <c r="S86" s="1736"/>
      <c r="T86" s="1736"/>
      <c r="U86" s="1736"/>
      <c r="V86" s="1736"/>
      <c r="W86" s="1736"/>
      <c r="X86" s="1736"/>
      <c r="Y86" s="1736"/>
      <c r="Z86" s="1736"/>
      <c r="AA86" s="1736"/>
      <c r="AB86" s="1736"/>
      <c r="AC86" s="1736"/>
      <c r="AD86" s="1736"/>
      <c r="AE86" s="1736"/>
      <c r="AF86" s="1748"/>
      <c r="AG86" s="1736"/>
      <c r="AH86" s="1762"/>
    </row>
    <row r="87" spans="2:39" ht="20.100000000000001" hidden="1" customHeight="1">
      <c r="B87" s="1758"/>
      <c r="C87" s="952"/>
      <c r="D87" s="1761"/>
      <c r="E87" s="1741"/>
      <c r="F87" s="1738"/>
      <c r="G87" s="1738"/>
      <c r="H87" s="1738"/>
      <c r="I87" s="1737"/>
      <c r="J87" s="1737"/>
      <c r="K87" s="1749"/>
      <c r="L87" s="1738"/>
      <c r="M87" s="1737"/>
      <c r="N87" s="1737"/>
      <c r="O87" s="1737"/>
      <c r="P87" s="1737"/>
      <c r="Q87" s="1737"/>
      <c r="R87" s="1738"/>
      <c r="S87" s="1738"/>
      <c r="T87" s="1737"/>
      <c r="U87" s="1737"/>
      <c r="V87" s="1737"/>
      <c r="W87" s="1737"/>
      <c r="X87" s="1737"/>
      <c r="Y87" s="1738"/>
      <c r="Z87" s="1738"/>
      <c r="AA87" s="1737"/>
      <c r="AB87" s="1737"/>
      <c r="AC87" s="1737"/>
      <c r="AD87" s="1737"/>
      <c r="AE87" s="1738"/>
      <c r="AF87" s="1749"/>
      <c r="AG87" s="1738"/>
      <c r="AH87" s="1763"/>
    </row>
    <row r="88" spans="2:39" ht="20.100000000000001" hidden="1" customHeight="1">
      <c r="B88" s="1758"/>
      <c r="C88" s="952" t="s">
        <v>278</v>
      </c>
      <c r="D88" s="1761"/>
      <c r="E88" s="1741"/>
      <c r="F88" s="1738"/>
      <c r="G88" s="1738"/>
      <c r="H88" s="1738"/>
      <c r="I88" s="1737"/>
      <c r="J88" s="1737"/>
      <c r="K88" s="1749"/>
      <c r="L88" s="1738"/>
      <c r="M88" s="1737"/>
      <c r="N88" s="1737"/>
      <c r="O88" s="1737"/>
      <c r="P88" s="1737"/>
      <c r="Q88" s="1737"/>
      <c r="R88" s="1738"/>
      <c r="S88" s="1738"/>
      <c r="T88" s="1737"/>
      <c r="U88" s="1737"/>
      <c r="V88" s="1737"/>
      <c r="W88" s="1737"/>
      <c r="X88" s="1737"/>
      <c r="Y88" s="1738"/>
      <c r="Z88" s="1738"/>
      <c r="AA88" s="1737"/>
      <c r="AB88" s="1737"/>
      <c r="AC88" s="1737"/>
      <c r="AD88" s="1737"/>
      <c r="AE88" s="1738"/>
      <c r="AF88" s="1749"/>
      <c r="AG88" s="1738"/>
      <c r="AH88" s="1763"/>
    </row>
    <row r="89" spans="2:39" ht="20.100000000000001" hidden="1" customHeight="1">
      <c r="B89" s="1758"/>
      <c r="C89" s="952"/>
      <c r="D89" s="1761"/>
      <c r="E89" s="1741"/>
      <c r="F89" s="1738"/>
      <c r="G89" s="1738"/>
      <c r="H89" s="1738"/>
      <c r="I89" s="1737"/>
      <c r="J89" s="1737"/>
      <c r="K89" s="1749"/>
      <c r="L89" s="1738"/>
      <c r="M89" s="1737"/>
      <c r="N89" s="1737"/>
      <c r="O89" s="1737"/>
      <c r="P89" s="1737"/>
      <c r="Q89" s="1737"/>
      <c r="R89" s="1738"/>
      <c r="S89" s="1738"/>
      <c r="T89" s="1737"/>
      <c r="U89" s="1737"/>
      <c r="V89" s="1737"/>
      <c r="W89" s="1737"/>
      <c r="X89" s="1737"/>
      <c r="Y89" s="1738"/>
      <c r="Z89" s="1738"/>
      <c r="AA89" s="1737"/>
      <c r="AB89" s="1737"/>
      <c r="AC89" s="1737"/>
      <c r="AD89" s="1737"/>
      <c r="AE89" s="1738"/>
      <c r="AF89" s="1749"/>
      <c r="AG89" s="1738"/>
      <c r="AH89" s="1763"/>
    </row>
    <row r="90" spans="2:39" ht="20.100000000000001" hidden="1" customHeight="1">
      <c r="B90" s="1758"/>
      <c r="C90" s="952" t="s">
        <v>279</v>
      </c>
      <c r="D90" s="1761"/>
      <c r="E90" s="1741"/>
      <c r="F90" s="1738"/>
      <c r="G90" s="1738"/>
      <c r="H90" s="1738"/>
      <c r="I90" s="1737"/>
      <c r="J90" s="1737"/>
      <c r="K90" s="1749"/>
      <c r="L90" s="1738"/>
      <c r="M90" s="1737"/>
      <c r="N90" s="1737"/>
      <c r="O90" s="1737"/>
      <c r="P90" s="1737"/>
      <c r="Q90" s="1737"/>
      <c r="R90" s="1738"/>
      <c r="S90" s="1738"/>
      <c r="T90" s="1737"/>
      <c r="U90" s="1737"/>
      <c r="V90" s="1737"/>
      <c r="W90" s="1737"/>
      <c r="X90" s="1737"/>
      <c r="Y90" s="1738"/>
      <c r="Z90" s="1738"/>
      <c r="AA90" s="1737"/>
      <c r="AB90" s="1737"/>
      <c r="AC90" s="1737"/>
      <c r="AD90" s="1737"/>
      <c r="AE90" s="1738"/>
      <c r="AF90" s="1749"/>
      <c r="AG90" s="1738"/>
      <c r="AH90" s="1763"/>
    </row>
    <row r="91" spans="2:39" ht="20.100000000000001" hidden="1" customHeight="1">
      <c r="B91" s="1758"/>
      <c r="C91" s="952"/>
      <c r="D91" s="1761"/>
      <c r="E91" s="1741"/>
      <c r="F91" s="1738"/>
      <c r="G91" s="1738"/>
      <c r="H91" s="1738"/>
      <c r="I91" s="1737"/>
      <c r="J91" s="1737"/>
      <c r="K91" s="1749"/>
      <c r="L91" s="1738"/>
      <c r="M91" s="1737"/>
      <c r="N91" s="1737"/>
      <c r="O91" s="1737"/>
      <c r="P91" s="1737"/>
      <c r="Q91" s="1737"/>
      <c r="R91" s="1738"/>
      <c r="S91" s="1738"/>
      <c r="T91" s="1737"/>
      <c r="U91" s="1737"/>
      <c r="V91" s="1737"/>
      <c r="W91" s="1737"/>
      <c r="X91" s="1737"/>
      <c r="Y91" s="1738"/>
      <c r="Z91" s="1738"/>
      <c r="AA91" s="1737"/>
      <c r="AB91" s="1737"/>
      <c r="AC91" s="1737"/>
      <c r="AD91" s="1737"/>
      <c r="AE91" s="1738"/>
      <c r="AF91" s="1749"/>
      <c r="AG91" s="1738"/>
      <c r="AH91" s="1763"/>
    </row>
    <row r="92" spans="2:39" ht="20.100000000000001" hidden="1" customHeight="1">
      <c r="B92" s="1758"/>
      <c r="C92" s="952" t="s">
        <v>280</v>
      </c>
      <c r="D92" s="1761"/>
      <c r="E92" s="1741"/>
      <c r="F92" s="1738"/>
      <c r="G92" s="1738"/>
      <c r="H92" s="1738"/>
      <c r="I92" s="1737"/>
      <c r="J92" s="1737"/>
      <c r="K92" s="1749"/>
      <c r="L92" s="1738"/>
      <c r="M92" s="1737"/>
      <c r="N92" s="1737"/>
      <c r="O92" s="1737"/>
      <c r="P92" s="1737"/>
      <c r="Q92" s="1737"/>
      <c r="R92" s="1738"/>
      <c r="S92" s="1738"/>
      <c r="T92" s="1737"/>
      <c r="U92" s="1737"/>
      <c r="V92" s="1737"/>
      <c r="W92" s="1737"/>
      <c r="X92" s="1737"/>
      <c r="Y92" s="1738"/>
      <c r="Z92" s="1738"/>
      <c r="AA92" s="1737"/>
      <c r="AB92" s="1737"/>
      <c r="AC92" s="1737"/>
      <c r="AD92" s="1737"/>
      <c r="AE92" s="1738"/>
      <c r="AF92" s="1749"/>
      <c r="AG92" s="1738"/>
      <c r="AH92" s="1763"/>
    </row>
    <row r="93" spans="2:39" ht="20.100000000000001" hidden="1" customHeight="1">
      <c r="B93" s="1758"/>
      <c r="C93" s="952"/>
      <c r="D93" s="1761"/>
      <c r="E93" s="1741"/>
      <c r="F93" s="1738"/>
      <c r="G93" s="1738"/>
      <c r="H93" s="1738"/>
      <c r="I93" s="1737"/>
      <c r="J93" s="1737"/>
      <c r="K93" s="1749"/>
      <c r="L93" s="1738"/>
      <c r="M93" s="1737"/>
      <c r="N93" s="1737"/>
      <c r="O93" s="1737"/>
      <c r="P93" s="1737"/>
      <c r="Q93" s="1737"/>
      <c r="R93" s="1738"/>
      <c r="S93" s="1738"/>
      <c r="T93" s="1737"/>
      <c r="U93" s="1737"/>
      <c r="V93" s="1737"/>
      <c r="W93" s="1737"/>
      <c r="X93" s="1737"/>
      <c r="Y93" s="1738"/>
      <c r="Z93" s="1738"/>
      <c r="AA93" s="1737"/>
      <c r="AB93" s="1737"/>
      <c r="AC93" s="1737"/>
      <c r="AD93" s="1737"/>
      <c r="AE93" s="1738"/>
      <c r="AF93" s="1749"/>
      <c r="AG93" s="1738"/>
      <c r="AH93" s="1763"/>
    </row>
    <row r="94" spans="2:39" ht="20.100000000000001" hidden="1" customHeight="1">
      <c r="B94" s="1758"/>
      <c r="C94" s="952" t="s">
        <v>281</v>
      </c>
      <c r="D94" s="1761"/>
      <c r="E94" s="1741"/>
      <c r="F94" s="1738"/>
      <c r="G94" s="1738"/>
      <c r="H94" s="1738"/>
      <c r="I94" s="1737"/>
      <c r="J94" s="1737"/>
      <c r="K94" s="1749"/>
      <c r="L94" s="1738"/>
      <c r="M94" s="1737"/>
      <c r="N94" s="1737"/>
      <c r="O94" s="1737"/>
      <c r="P94" s="1737"/>
      <c r="Q94" s="1737"/>
      <c r="R94" s="1738"/>
      <c r="S94" s="1738"/>
      <c r="T94" s="1737"/>
      <c r="U94" s="1737"/>
      <c r="V94" s="1737"/>
      <c r="W94" s="1737"/>
      <c r="X94" s="1737"/>
      <c r="Y94" s="1738"/>
      <c r="Z94" s="1738"/>
      <c r="AA94" s="1737"/>
      <c r="AB94" s="1737"/>
      <c r="AC94" s="1737"/>
      <c r="AD94" s="1737"/>
      <c r="AE94" s="1738"/>
      <c r="AF94" s="1749"/>
      <c r="AG94" s="1738"/>
      <c r="AH94" s="1763"/>
    </row>
    <row r="95" spans="2:39" ht="20.100000000000001" hidden="1" customHeight="1">
      <c r="B95" s="1758"/>
      <c r="C95" s="952"/>
      <c r="D95" s="1761"/>
      <c r="E95" s="1741"/>
      <c r="F95" s="1738"/>
      <c r="G95" s="1738"/>
      <c r="H95" s="1738"/>
      <c r="I95" s="1737"/>
      <c r="J95" s="1737"/>
      <c r="K95" s="1749"/>
      <c r="L95" s="1738"/>
      <c r="M95" s="1737"/>
      <c r="N95" s="1737"/>
      <c r="O95" s="1737"/>
      <c r="P95" s="1737"/>
      <c r="Q95" s="1737"/>
      <c r="R95" s="1738"/>
      <c r="S95" s="1738"/>
      <c r="T95" s="1737"/>
      <c r="U95" s="1737"/>
      <c r="V95" s="1737"/>
      <c r="W95" s="1737"/>
      <c r="X95" s="1737"/>
      <c r="Y95" s="1738"/>
      <c r="Z95" s="1738"/>
      <c r="AA95" s="1737"/>
      <c r="AB95" s="1737"/>
      <c r="AC95" s="1737"/>
      <c r="AD95" s="1737"/>
      <c r="AE95" s="1738"/>
      <c r="AF95" s="1749"/>
      <c r="AG95" s="1738"/>
      <c r="AH95" s="1763"/>
    </row>
    <row r="96" spans="2:39" ht="20.100000000000001" hidden="1" customHeight="1">
      <c r="B96" s="1758"/>
      <c r="C96" s="952"/>
      <c r="D96" s="1761"/>
      <c r="E96" s="1741"/>
      <c r="F96" s="1738"/>
      <c r="G96" s="1738"/>
      <c r="H96" s="1738"/>
      <c r="I96" s="1737"/>
      <c r="J96" s="1737"/>
      <c r="K96" s="1750"/>
      <c r="L96" s="1738"/>
      <c r="M96" s="1737"/>
      <c r="N96" s="1737"/>
      <c r="O96" s="1737"/>
      <c r="P96" s="1737"/>
      <c r="Q96" s="1737"/>
      <c r="R96" s="1738"/>
      <c r="S96" s="1738"/>
      <c r="T96" s="1737"/>
      <c r="U96" s="1737"/>
      <c r="V96" s="1737"/>
      <c r="W96" s="1737"/>
      <c r="X96" s="1737"/>
      <c r="Y96" s="1738"/>
      <c r="Z96" s="1738"/>
      <c r="AA96" s="1737"/>
      <c r="AB96" s="1737"/>
      <c r="AC96" s="1737"/>
      <c r="AD96" s="1737"/>
      <c r="AE96" s="1738"/>
      <c r="AF96" s="1749"/>
      <c r="AG96" s="1738"/>
      <c r="AH96" s="1764"/>
    </row>
    <row r="97" spans="2:39" ht="21.75" hidden="1" customHeight="1">
      <c r="B97" s="1758"/>
      <c r="C97" s="953" t="s">
        <v>282</v>
      </c>
      <c r="D97" s="954"/>
      <c r="E97" s="955"/>
      <c r="F97" s="955"/>
      <c r="G97" s="955"/>
      <c r="H97" s="955"/>
      <c r="I97" s="956"/>
      <c r="J97" s="956"/>
      <c r="K97" s="969"/>
      <c r="L97" s="955"/>
      <c r="M97" s="955"/>
      <c r="N97" s="955"/>
      <c r="O97" s="955"/>
      <c r="P97" s="956"/>
      <c r="Q97" s="956"/>
      <c r="R97" s="955"/>
      <c r="S97" s="955"/>
      <c r="T97" s="955"/>
      <c r="U97" s="956"/>
      <c r="V97" s="956"/>
      <c r="W97" s="956"/>
      <c r="X97" s="956"/>
      <c r="Y97" s="955"/>
      <c r="Z97" s="955"/>
      <c r="AA97" s="955"/>
      <c r="AB97" s="955"/>
      <c r="AC97" s="956"/>
      <c r="AD97" s="956"/>
      <c r="AE97" s="955"/>
      <c r="AF97" s="969"/>
      <c r="AG97" s="955"/>
      <c r="AH97" s="970"/>
      <c r="AI97" s="971">
        <f>COUNTA(D97:AH97)</f>
        <v>0</v>
      </c>
    </row>
    <row r="98" spans="2:39" ht="17.25" hidden="1" customHeight="1">
      <c r="B98" s="1758"/>
      <c r="C98" s="959" t="s">
        <v>1065</v>
      </c>
      <c r="D98" s="972"/>
      <c r="E98" s="973"/>
      <c r="F98" s="973"/>
      <c r="G98" s="973"/>
      <c r="H98" s="973"/>
      <c r="I98" s="973"/>
      <c r="J98" s="973"/>
      <c r="K98" s="973"/>
      <c r="L98" s="973"/>
      <c r="M98" s="973"/>
      <c r="N98" s="973"/>
      <c r="O98" s="973"/>
      <c r="P98" s="973"/>
      <c r="Q98" s="973"/>
      <c r="R98" s="973"/>
      <c r="S98" s="973"/>
      <c r="T98" s="973"/>
      <c r="U98" s="973"/>
      <c r="V98" s="973"/>
      <c r="W98" s="973"/>
      <c r="X98" s="973"/>
      <c r="Y98" s="973"/>
      <c r="Z98" s="973"/>
      <c r="AA98" s="973"/>
      <c r="AB98" s="973"/>
      <c r="AC98" s="973"/>
      <c r="AD98" s="973"/>
      <c r="AE98" s="973"/>
      <c r="AF98" s="973"/>
      <c r="AG98" s="973"/>
      <c r="AH98" s="974"/>
      <c r="AI98" s="958"/>
    </row>
    <row r="99" spans="2:39" ht="12" hidden="1" customHeight="1">
      <c r="B99" s="1758"/>
      <c r="C99" s="1745" t="s">
        <v>409</v>
      </c>
      <c r="D99" s="962"/>
      <c r="E99" s="963"/>
      <c r="F99" s="963"/>
      <c r="G99" s="963"/>
      <c r="H99" s="963"/>
      <c r="I99" s="963"/>
      <c r="J99" s="963"/>
      <c r="K99" s="963"/>
      <c r="L99" s="963"/>
      <c r="M99" s="963"/>
      <c r="N99" s="963"/>
      <c r="O99" s="963"/>
      <c r="P99" s="963"/>
      <c r="Q99" s="963"/>
      <c r="R99" s="963"/>
      <c r="S99" s="963"/>
      <c r="T99" s="963"/>
      <c r="U99" s="963"/>
      <c r="V99" s="963"/>
      <c r="W99" s="963"/>
      <c r="X99" s="963"/>
      <c r="Y99" s="963"/>
      <c r="Z99" s="963"/>
      <c r="AA99" s="963"/>
      <c r="AB99" s="963"/>
      <c r="AC99" s="963"/>
      <c r="AD99" s="963"/>
      <c r="AE99" s="963"/>
      <c r="AF99" s="963"/>
      <c r="AG99" s="963"/>
      <c r="AH99" s="975"/>
      <c r="AI99" s="1755" t="s">
        <v>731</v>
      </c>
    </row>
    <row r="100" spans="2:39" ht="12" hidden="1" customHeight="1" thickBot="1">
      <c r="B100" s="1758"/>
      <c r="C100" s="1746"/>
      <c r="D100" s="964"/>
      <c r="E100" s="965"/>
      <c r="F100" s="965"/>
      <c r="G100" s="965"/>
      <c r="H100" s="965"/>
      <c r="I100" s="965"/>
      <c r="J100" s="965"/>
      <c r="K100" s="965"/>
      <c r="L100" s="965"/>
      <c r="M100" s="965"/>
      <c r="N100" s="965"/>
      <c r="O100" s="965"/>
      <c r="P100" s="965"/>
      <c r="Q100" s="965"/>
      <c r="R100" s="965"/>
      <c r="S100" s="965"/>
      <c r="T100" s="965"/>
      <c r="U100" s="965"/>
      <c r="V100" s="965"/>
      <c r="W100" s="965"/>
      <c r="X100" s="965"/>
      <c r="Y100" s="965"/>
      <c r="Z100" s="965"/>
      <c r="AA100" s="965"/>
      <c r="AB100" s="965"/>
      <c r="AC100" s="965"/>
      <c r="AD100" s="965"/>
      <c r="AE100" s="965"/>
      <c r="AF100" s="965"/>
      <c r="AG100" s="965"/>
      <c r="AH100" s="976"/>
      <c r="AI100" s="1756"/>
    </row>
    <row r="101" spans="2:39" ht="12" hidden="1" customHeight="1" thickBot="1">
      <c r="B101" s="1759"/>
      <c r="C101" s="1747"/>
      <c r="D101" s="966"/>
      <c r="E101" s="967"/>
      <c r="F101" s="967"/>
      <c r="G101" s="967"/>
      <c r="H101" s="967"/>
      <c r="I101" s="967"/>
      <c r="J101" s="967"/>
      <c r="K101" s="967"/>
      <c r="L101" s="967"/>
      <c r="M101" s="967"/>
      <c r="N101" s="967"/>
      <c r="O101" s="967"/>
      <c r="P101" s="967"/>
      <c r="Q101" s="967"/>
      <c r="R101" s="967"/>
      <c r="S101" s="967"/>
      <c r="T101" s="967"/>
      <c r="U101" s="967"/>
      <c r="V101" s="967"/>
      <c r="W101" s="967"/>
      <c r="X101" s="967"/>
      <c r="Y101" s="967"/>
      <c r="Z101" s="967"/>
      <c r="AA101" s="967"/>
      <c r="AB101" s="967"/>
      <c r="AC101" s="967"/>
      <c r="AD101" s="967"/>
      <c r="AE101" s="967"/>
      <c r="AF101" s="967"/>
      <c r="AG101" s="967"/>
      <c r="AH101" s="977"/>
      <c r="AI101" s="968">
        <f>SUM(D99:AH101)</f>
        <v>0</v>
      </c>
    </row>
    <row r="102" spans="2:39" ht="9.9499999999999993" hidden="1" customHeight="1">
      <c r="B102" s="978"/>
      <c r="AK102" s="1702" t="s">
        <v>1109</v>
      </c>
      <c r="AL102" s="1702"/>
      <c r="AM102" s="666">
        <f>SUMIF(D98:AH98,"△",D99:AH99)+SUMIF(D98:AH98,"○",D99:AH99)+SUMIF(D98:AH98,"△",D100:AH100)+SUMIF(D98:AH98,"○",D100:AH100)+SUMIF(D98:AH98,"△",D101:AH101)+SUMIF(D98:AH98,"○",D101:AH101)</f>
        <v>0</v>
      </c>
    </row>
    <row r="103" spans="2:39" ht="30" hidden="1" customHeight="1">
      <c r="B103" s="1757" t="s">
        <v>1195</v>
      </c>
      <c r="C103" s="945" t="s">
        <v>763</v>
      </c>
      <c r="D103" s="946" t="str">
        <f>AR12</f>
        <v/>
      </c>
      <c r="E103" s="947" t="str">
        <f>IF($D$103="","",IF($D$103+1&lt;=$AR$13,$D$103+1,""))</f>
        <v/>
      </c>
      <c r="F103" s="947" t="str">
        <f>IF($D$103="","",IF($D$103+2&lt;=$AR$13,$D$103+2,""))</f>
        <v/>
      </c>
      <c r="G103" s="947" t="str">
        <f>IF($D$103="","",IF($D$103+3&lt;=$AR$13,$D$103+3,""))</f>
        <v/>
      </c>
      <c r="H103" s="947" t="str">
        <f>IF($D$103="","",IF($D$103+4&lt;=$AR$13,$D$103+4,""))</f>
        <v/>
      </c>
      <c r="I103" s="947" t="str">
        <f>IF($D$103="","",IF($D$103+5&lt;=$AR$13,$D$103+5,""))</f>
        <v/>
      </c>
      <c r="J103" s="947" t="str">
        <f>IF($D$103="","",IF($D$103+6&lt;=$AR$13,$D$103+6,""))</f>
        <v/>
      </c>
      <c r="K103" s="947" t="str">
        <f>IF($D$103="","",IF($D$103+7&lt;=$AR$13,$D$103+7,""))</f>
        <v/>
      </c>
      <c r="L103" s="947" t="str">
        <f>IF($D$103="","",IF($D$103+8&lt;=$AR$13,$D$103+8,""))</f>
        <v/>
      </c>
      <c r="M103" s="947" t="str">
        <f>IF($D$103="","",IF($D$103+9&lt;=$AR$13,$D$103+9,""))</f>
        <v/>
      </c>
      <c r="N103" s="947" t="str">
        <f>IF($D$103="","",IF($D$103+10&lt;=$AR$13,$D$103+10,""))</f>
        <v/>
      </c>
      <c r="O103" s="947" t="str">
        <f>IF($D$103="","",IF($D$103+11&lt;=$AR$13,$D$103+11,""))</f>
        <v/>
      </c>
      <c r="P103" s="947" t="str">
        <f>IF($D$103="","",IF($D$103+12&lt;=$AR$13,$D$103+12,""))</f>
        <v/>
      </c>
      <c r="Q103" s="947" t="str">
        <f>IF($D$103="","",IF($D$103+13&lt;=$AR$13,$D$103+13,""))</f>
        <v/>
      </c>
      <c r="R103" s="947" t="str">
        <f>IF($D$103="","",IF($D$103+14&lt;=$AR$13,$D$103+14,""))</f>
        <v/>
      </c>
      <c r="S103" s="947" t="str">
        <f>IF($D$103="","",IF($D$103+15&lt;=$AR$13,$D$103+15,""))</f>
        <v/>
      </c>
      <c r="T103" s="947" t="str">
        <f>IF($D$103="","",IF($D$103+16&lt;=$AR$13,$D$103+16,""))</f>
        <v/>
      </c>
      <c r="U103" s="947" t="str">
        <f>IF($D$103="","",IF($D$103+17&lt;=$AR$13,$D$103+17,""))</f>
        <v/>
      </c>
      <c r="V103" s="947" t="str">
        <f>IF($D$103="","",IF($D$103+18&lt;=$AR$13,$D$103+18,""))</f>
        <v/>
      </c>
      <c r="W103" s="947" t="str">
        <f>IF($D$103="","",IF($D$103+19&lt;=$AR$13,$D$103+19,""))</f>
        <v/>
      </c>
      <c r="X103" s="947" t="str">
        <f>IF($D$103="","",IF($D$103+20&lt;=$AR$13,$D$103+20,""))</f>
        <v/>
      </c>
      <c r="Y103" s="947" t="str">
        <f>IF($D$103="","",IF($D$103+21&lt;=$AR$13,$D$103+21,""))</f>
        <v/>
      </c>
      <c r="Z103" s="947" t="str">
        <f>IF($D$103="","",IF($D$103+22&lt;=$AR$13,$D$103+22,""))</f>
        <v/>
      </c>
      <c r="AA103" s="947" t="str">
        <f>IF($D$103="","",IF($D$103+23&lt;=$AR$13,$D$103+23,""))</f>
        <v/>
      </c>
      <c r="AB103" s="947" t="str">
        <f>IF($D$103="","",IF($D$103+24&lt;=$AR$13,$D$103+24,""))</f>
        <v/>
      </c>
      <c r="AC103" s="947" t="str">
        <f>IF($D$103="","",IF($D$103+25&lt;=$AR$13,$D$103+25,""))</f>
        <v/>
      </c>
      <c r="AD103" s="947" t="str">
        <f>IF($D$103="","",IF($D$103+26&lt;=$AR$13,$D$103+26,""))</f>
        <v/>
      </c>
      <c r="AE103" s="947" t="str">
        <f>IF($D$103="","",IF($D$103+27&lt;=$AR$13,$D$103+27,""))</f>
        <v/>
      </c>
      <c r="AF103" s="947" t="str">
        <f>IF($D$103="","",IF($D$103+28&lt;=$AR$13,$D$103+28,""))</f>
        <v/>
      </c>
      <c r="AG103" s="947" t="str">
        <f>IF($D$103="","",IF($D$103+29&lt;=$AR$13,$D$103+29,""))</f>
        <v/>
      </c>
      <c r="AH103" s="948" t="str">
        <f>IF($D$103="","",IF($D$103+30&lt;=$AR$13,$D$103+30,""))</f>
        <v/>
      </c>
    </row>
    <row r="104" spans="2:39" ht="18" hidden="1" customHeight="1">
      <c r="B104" s="1758"/>
      <c r="C104" s="945" t="s">
        <v>277</v>
      </c>
      <c r="D104" s="949" t="str">
        <f t="shared" ref="D104:AH104" si="5">TEXT(D103,"aaa")</f>
        <v/>
      </c>
      <c r="E104" s="950" t="str">
        <f t="shared" si="5"/>
        <v/>
      </c>
      <c r="F104" s="950" t="str">
        <f t="shared" si="5"/>
        <v/>
      </c>
      <c r="G104" s="950" t="str">
        <f t="shared" si="5"/>
        <v/>
      </c>
      <c r="H104" s="950" t="str">
        <f t="shared" si="5"/>
        <v/>
      </c>
      <c r="I104" s="950" t="str">
        <f t="shared" si="5"/>
        <v/>
      </c>
      <c r="J104" s="950" t="str">
        <f t="shared" si="5"/>
        <v/>
      </c>
      <c r="K104" s="979" t="str">
        <f t="shared" si="5"/>
        <v/>
      </c>
      <c r="L104" s="950" t="str">
        <f t="shared" si="5"/>
        <v/>
      </c>
      <c r="M104" s="950" t="str">
        <f t="shared" si="5"/>
        <v/>
      </c>
      <c r="N104" s="950" t="str">
        <f t="shared" si="5"/>
        <v/>
      </c>
      <c r="O104" s="950" t="str">
        <f t="shared" si="5"/>
        <v/>
      </c>
      <c r="P104" s="950" t="str">
        <f t="shared" si="5"/>
        <v/>
      </c>
      <c r="Q104" s="950" t="str">
        <f t="shared" si="5"/>
        <v/>
      </c>
      <c r="R104" s="950" t="str">
        <f t="shared" si="5"/>
        <v/>
      </c>
      <c r="S104" s="950" t="str">
        <f t="shared" si="5"/>
        <v/>
      </c>
      <c r="T104" s="950" t="str">
        <f t="shared" si="5"/>
        <v/>
      </c>
      <c r="U104" s="950" t="str">
        <f t="shared" si="5"/>
        <v/>
      </c>
      <c r="V104" s="950" t="str">
        <f t="shared" si="5"/>
        <v/>
      </c>
      <c r="W104" s="950" t="str">
        <f t="shared" si="5"/>
        <v/>
      </c>
      <c r="X104" s="950" t="str">
        <f t="shared" si="5"/>
        <v/>
      </c>
      <c r="Y104" s="950" t="str">
        <f t="shared" si="5"/>
        <v/>
      </c>
      <c r="Z104" s="950" t="str">
        <f t="shared" si="5"/>
        <v/>
      </c>
      <c r="AA104" s="950" t="str">
        <f t="shared" si="5"/>
        <v/>
      </c>
      <c r="AB104" s="950" t="str">
        <f t="shared" si="5"/>
        <v/>
      </c>
      <c r="AC104" s="950" t="str">
        <f t="shared" si="5"/>
        <v/>
      </c>
      <c r="AD104" s="950" t="str">
        <f t="shared" si="5"/>
        <v/>
      </c>
      <c r="AE104" s="950" t="str">
        <f t="shared" si="5"/>
        <v/>
      </c>
      <c r="AF104" s="950" t="str">
        <f t="shared" si="5"/>
        <v/>
      </c>
      <c r="AG104" s="950" t="str">
        <f t="shared" si="5"/>
        <v/>
      </c>
      <c r="AH104" s="951" t="str">
        <f t="shared" si="5"/>
        <v/>
      </c>
    </row>
    <row r="105" spans="2:39" ht="20.100000000000001" hidden="1" customHeight="1">
      <c r="B105" s="1758"/>
      <c r="C105" s="952"/>
      <c r="D105" s="1769"/>
      <c r="E105" s="1736"/>
      <c r="F105" s="1736"/>
      <c r="G105" s="1736"/>
      <c r="H105" s="1736"/>
      <c r="I105" s="1736"/>
      <c r="J105" s="1736"/>
      <c r="K105" s="1748"/>
      <c r="L105" s="1736"/>
      <c r="M105" s="1736"/>
      <c r="N105" s="1736"/>
      <c r="O105" s="1736"/>
      <c r="P105" s="1736"/>
      <c r="Q105" s="1736"/>
      <c r="R105" s="1736"/>
      <c r="S105" s="1736"/>
      <c r="T105" s="1736"/>
      <c r="U105" s="1736"/>
      <c r="V105" s="1736"/>
      <c r="W105" s="1736"/>
      <c r="X105" s="1736"/>
      <c r="Y105" s="1736"/>
      <c r="Z105" s="1736"/>
      <c r="AA105" s="1736"/>
      <c r="AB105" s="1739"/>
      <c r="AC105" s="1736"/>
      <c r="AD105" s="1740"/>
      <c r="AE105" s="1740"/>
      <c r="AF105" s="1753"/>
      <c r="AG105" s="1751"/>
      <c r="AH105" s="1742"/>
    </row>
    <row r="106" spans="2:39" ht="20.100000000000001" hidden="1" customHeight="1">
      <c r="B106" s="1758"/>
      <c r="C106" s="952"/>
      <c r="D106" s="1770"/>
      <c r="E106" s="1738"/>
      <c r="F106" s="1738"/>
      <c r="G106" s="1738"/>
      <c r="H106" s="1738"/>
      <c r="I106" s="1738"/>
      <c r="J106" s="1738"/>
      <c r="K106" s="1749"/>
      <c r="L106" s="1738"/>
      <c r="M106" s="1738"/>
      <c r="N106" s="1738"/>
      <c r="O106" s="1738"/>
      <c r="P106" s="1738"/>
      <c r="Q106" s="1738"/>
      <c r="R106" s="1738"/>
      <c r="S106" s="1738"/>
      <c r="T106" s="1738"/>
      <c r="U106" s="1738"/>
      <c r="V106" s="1738"/>
      <c r="W106" s="1738"/>
      <c r="X106" s="1738"/>
      <c r="Y106" s="1738"/>
      <c r="Z106" s="1738"/>
      <c r="AA106" s="1738"/>
      <c r="AB106" s="1738"/>
      <c r="AC106" s="1738"/>
      <c r="AD106" s="1741"/>
      <c r="AE106" s="1741"/>
      <c r="AF106" s="1754"/>
      <c r="AG106" s="1752"/>
      <c r="AH106" s="1743"/>
    </row>
    <row r="107" spans="2:39" ht="20.100000000000001" hidden="1" customHeight="1">
      <c r="B107" s="1758"/>
      <c r="C107" s="952" t="s">
        <v>278</v>
      </c>
      <c r="D107" s="1770"/>
      <c r="E107" s="1738"/>
      <c r="F107" s="1738"/>
      <c r="G107" s="1738"/>
      <c r="H107" s="1738"/>
      <c r="I107" s="1738"/>
      <c r="J107" s="1738"/>
      <c r="K107" s="1749"/>
      <c r="L107" s="1738"/>
      <c r="M107" s="1738"/>
      <c r="N107" s="1738"/>
      <c r="O107" s="1738"/>
      <c r="P107" s="1738"/>
      <c r="Q107" s="1738"/>
      <c r="R107" s="1738"/>
      <c r="S107" s="1738"/>
      <c r="T107" s="1738"/>
      <c r="U107" s="1738"/>
      <c r="V107" s="1738"/>
      <c r="W107" s="1738"/>
      <c r="X107" s="1738"/>
      <c r="Y107" s="1738"/>
      <c r="Z107" s="1738"/>
      <c r="AA107" s="1738"/>
      <c r="AB107" s="1738"/>
      <c r="AC107" s="1738"/>
      <c r="AD107" s="1741"/>
      <c r="AE107" s="1741"/>
      <c r="AF107" s="1754"/>
      <c r="AG107" s="1752"/>
      <c r="AH107" s="1743"/>
      <c r="AK107" s="733"/>
    </row>
    <row r="108" spans="2:39" ht="20.100000000000001" hidden="1" customHeight="1">
      <c r="B108" s="1758"/>
      <c r="C108" s="952"/>
      <c r="D108" s="1770"/>
      <c r="E108" s="1738"/>
      <c r="F108" s="1738"/>
      <c r="G108" s="1738"/>
      <c r="H108" s="1738"/>
      <c r="I108" s="1738"/>
      <c r="J108" s="1738"/>
      <c r="K108" s="1749"/>
      <c r="L108" s="1738"/>
      <c r="M108" s="1738"/>
      <c r="N108" s="1738"/>
      <c r="O108" s="1738"/>
      <c r="P108" s="1738"/>
      <c r="Q108" s="1738"/>
      <c r="R108" s="1738"/>
      <c r="S108" s="1738"/>
      <c r="T108" s="1738"/>
      <c r="U108" s="1738"/>
      <c r="V108" s="1738"/>
      <c r="W108" s="1738"/>
      <c r="X108" s="1738"/>
      <c r="Y108" s="1738"/>
      <c r="Z108" s="1738"/>
      <c r="AA108" s="1738"/>
      <c r="AB108" s="1738"/>
      <c r="AC108" s="1738"/>
      <c r="AD108" s="1741"/>
      <c r="AE108" s="1741"/>
      <c r="AF108" s="1754"/>
      <c r="AG108" s="1752"/>
      <c r="AH108" s="1743"/>
    </row>
    <row r="109" spans="2:39" ht="20.100000000000001" hidden="1" customHeight="1">
      <c r="B109" s="1758"/>
      <c r="C109" s="952" t="s">
        <v>279</v>
      </c>
      <c r="D109" s="1770"/>
      <c r="E109" s="1738"/>
      <c r="F109" s="1738"/>
      <c r="G109" s="1738"/>
      <c r="H109" s="1738"/>
      <c r="I109" s="1738"/>
      <c r="J109" s="1738"/>
      <c r="K109" s="1749"/>
      <c r="L109" s="1738"/>
      <c r="M109" s="1738"/>
      <c r="N109" s="1738"/>
      <c r="O109" s="1738"/>
      <c r="P109" s="1738"/>
      <c r="Q109" s="1738"/>
      <c r="R109" s="1738"/>
      <c r="S109" s="1738"/>
      <c r="T109" s="1738"/>
      <c r="U109" s="1738"/>
      <c r="V109" s="1738"/>
      <c r="W109" s="1738"/>
      <c r="X109" s="1738"/>
      <c r="Y109" s="1738"/>
      <c r="Z109" s="1738"/>
      <c r="AA109" s="1738"/>
      <c r="AB109" s="1738"/>
      <c r="AC109" s="1738"/>
      <c r="AD109" s="1741"/>
      <c r="AE109" s="1741"/>
      <c r="AF109" s="1754"/>
      <c r="AG109" s="1752"/>
      <c r="AH109" s="1743"/>
    </row>
    <row r="110" spans="2:39" ht="20.100000000000001" hidden="1" customHeight="1">
      <c r="B110" s="1758"/>
      <c r="C110" s="952"/>
      <c r="D110" s="1770"/>
      <c r="E110" s="1738"/>
      <c r="F110" s="1738"/>
      <c r="G110" s="1738"/>
      <c r="H110" s="1738"/>
      <c r="I110" s="1738"/>
      <c r="J110" s="1738"/>
      <c r="K110" s="1749"/>
      <c r="L110" s="1738"/>
      <c r="M110" s="1738"/>
      <c r="N110" s="1738"/>
      <c r="O110" s="1738"/>
      <c r="P110" s="1738"/>
      <c r="Q110" s="1738"/>
      <c r="R110" s="1738"/>
      <c r="S110" s="1738"/>
      <c r="T110" s="1738"/>
      <c r="U110" s="1738"/>
      <c r="V110" s="1738"/>
      <c r="W110" s="1738"/>
      <c r="X110" s="1738"/>
      <c r="Y110" s="1738"/>
      <c r="Z110" s="1738"/>
      <c r="AA110" s="1738"/>
      <c r="AB110" s="1738"/>
      <c r="AC110" s="1738"/>
      <c r="AD110" s="1741"/>
      <c r="AE110" s="1741"/>
      <c r="AF110" s="1754"/>
      <c r="AG110" s="1752"/>
      <c r="AH110" s="1743"/>
    </row>
    <row r="111" spans="2:39" ht="20.100000000000001" hidden="1" customHeight="1">
      <c r="B111" s="1758"/>
      <c r="C111" s="952" t="s">
        <v>280</v>
      </c>
      <c r="D111" s="1770"/>
      <c r="E111" s="1738"/>
      <c r="F111" s="1738"/>
      <c r="G111" s="1738"/>
      <c r="H111" s="1738"/>
      <c r="I111" s="1738"/>
      <c r="J111" s="1738"/>
      <c r="K111" s="1749"/>
      <c r="L111" s="1738"/>
      <c r="M111" s="1738"/>
      <c r="N111" s="1738"/>
      <c r="O111" s="1738"/>
      <c r="P111" s="1738"/>
      <c r="Q111" s="1738"/>
      <c r="R111" s="1738"/>
      <c r="S111" s="1738"/>
      <c r="T111" s="1738"/>
      <c r="U111" s="1738"/>
      <c r="V111" s="1738"/>
      <c r="W111" s="1738"/>
      <c r="X111" s="1738"/>
      <c r="Y111" s="1738"/>
      <c r="Z111" s="1738"/>
      <c r="AA111" s="1738"/>
      <c r="AB111" s="1738"/>
      <c r="AC111" s="1738"/>
      <c r="AD111" s="1741"/>
      <c r="AE111" s="1741"/>
      <c r="AF111" s="1754"/>
      <c r="AG111" s="1752"/>
      <c r="AH111" s="1743"/>
    </row>
    <row r="112" spans="2:39" ht="20.100000000000001" hidden="1" customHeight="1">
      <c r="B112" s="1758"/>
      <c r="C112" s="952"/>
      <c r="D112" s="1770"/>
      <c r="E112" s="1738"/>
      <c r="F112" s="1738"/>
      <c r="G112" s="1738"/>
      <c r="H112" s="1738"/>
      <c r="I112" s="1738"/>
      <c r="J112" s="1738"/>
      <c r="K112" s="1749"/>
      <c r="L112" s="1738"/>
      <c r="M112" s="1738"/>
      <c r="N112" s="1738"/>
      <c r="O112" s="1738"/>
      <c r="P112" s="1738"/>
      <c r="Q112" s="1738"/>
      <c r="R112" s="1738"/>
      <c r="S112" s="1738"/>
      <c r="T112" s="1738"/>
      <c r="U112" s="1738"/>
      <c r="V112" s="1738"/>
      <c r="W112" s="1738"/>
      <c r="X112" s="1738"/>
      <c r="Y112" s="1738"/>
      <c r="Z112" s="1738"/>
      <c r="AA112" s="1738"/>
      <c r="AB112" s="1738"/>
      <c r="AC112" s="1738"/>
      <c r="AD112" s="1741"/>
      <c r="AE112" s="1741"/>
      <c r="AF112" s="1754"/>
      <c r="AG112" s="1752"/>
      <c r="AH112" s="1743"/>
    </row>
    <row r="113" spans="2:39" ht="20.100000000000001" hidden="1" customHeight="1">
      <c r="B113" s="1758"/>
      <c r="C113" s="952" t="s">
        <v>281</v>
      </c>
      <c r="D113" s="1770"/>
      <c r="E113" s="1738"/>
      <c r="F113" s="1738"/>
      <c r="G113" s="1738"/>
      <c r="H113" s="1738"/>
      <c r="I113" s="1738"/>
      <c r="J113" s="1738"/>
      <c r="K113" s="1749"/>
      <c r="L113" s="1738"/>
      <c r="M113" s="1738"/>
      <c r="N113" s="1738"/>
      <c r="O113" s="1738"/>
      <c r="P113" s="1738"/>
      <c r="Q113" s="1738"/>
      <c r="R113" s="1738"/>
      <c r="S113" s="1738"/>
      <c r="T113" s="1738"/>
      <c r="U113" s="1738"/>
      <c r="V113" s="1738"/>
      <c r="W113" s="1738"/>
      <c r="X113" s="1738"/>
      <c r="Y113" s="1738"/>
      <c r="Z113" s="1738"/>
      <c r="AA113" s="1738"/>
      <c r="AB113" s="1738"/>
      <c r="AC113" s="1738"/>
      <c r="AD113" s="1741"/>
      <c r="AE113" s="1741"/>
      <c r="AF113" s="1754"/>
      <c r="AG113" s="1752"/>
      <c r="AH113" s="1743"/>
    </row>
    <row r="114" spans="2:39" ht="20.100000000000001" hidden="1" customHeight="1">
      <c r="B114" s="1758"/>
      <c r="C114" s="952"/>
      <c r="D114" s="1770"/>
      <c r="E114" s="1738"/>
      <c r="F114" s="1738"/>
      <c r="G114" s="1738"/>
      <c r="H114" s="1738"/>
      <c r="I114" s="1738"/>
      <c r="J114" s="1738"/>
      <c r="K114" s="1749"/>
      <c r="L114" s="1738"/>
      <c r="M114" s="1738"/>
      <c r="N114" s="1738"/>
      <c r="O114" s="1738"/>
      <c r="P114" s="1738"/>
      <c r="Q114" s="1738"/>
      <c r="R114" s="1738"/>
      <c r="S114" s="1738"/>
      <c r="T114" s="1738"/>
      <c r="U114" s="1738"/>
      <c r="V114" s="1738"/>
      <c r="W114" s="1738"/>
      <c r="X114" s="1738"/>
      <c r="Y114" s="1738"/>
      <c r="Z114" s="1738"/>
      <c r="AA114" s="1738"/>
      <c r="AB114" s="1738"/>
      <c r="AC114" s="1738"/>
      <c r="AD114" s="1741"/>
      <c r="AE114" s="1741"/>
      <c r="AF114" s="1754"/>
      <c r="AG114" s="1752"/>
      <c r="AH114" s="1743"/>
    </row>
    <row r="115" spans="2:39" ht="20.100000000000001" hidden="1" customHeight="1">
      <c r="B115" s="1758"/>
      <c r="C115" s="952"/>
      <c r="D115" s="1770"/>
      <c r="E115" s="1738"/>
      <c r="F115" s="1738"/>
      <c r="G115" s="1738"/>
      <c r="H115" s="1738"/>
      <c r="I115" s="1738"/>
      <c r="J115" s="1738"/>
      <c r="K115" s="1750"/>
      <c r="L115" s="1738"/>
      <c r="M115" s="1738"/>
      <c r="N115" s="1738"/>
      <c r="O115" s="1738"/>
      <c r="P115" s="1738"/>
      <c r="Q115" s="1738"/>
      <c r="R115" s="1738"/>
      <c r="S115" s="1738"/>
      <c r="T115" s="1738"/>
      <c r="U115" s="1738"/>
      <c r="V115" s="1738"/>
      <c r="W115" s="1738"/>
      <c r="X115" s="1738"/>
      <c r="Y115" s="1738"/>
      <c r="Z115" s="1738"/>
      <c r="AA115" s="1738"/>
      <c r="AB115" s="1738"/>
      <c r="AC115" s="1738"/>
      <c r="AD115" s="1741"/>
      <c r="AE115" s="1741"/>
      <c r="AF115" s="1754"/>
      <c r="AG115" s="1752"/>
      <c r="AH115" s="1744"/>
    </row>
    <row r="116" spans="2:39" ht="21.75" hidden="1" customHeight="1">
      <c r="B116" s="1758"/>
      <c r="C116" s="953" t="s">
        <v>282</v>
      </c>
      <c r="D116" s="954"/>
      <c r="E116" s="954"/>
      <c r="F116" s="954"/>
      <c r="G116" s="954"/>
      <c r="H116" s="954"/>
      <c r="I116" s="954"/>
      <c r="J116" s="954"/>
      <c r="K116" s="954"/>
      <c r="L116" s="954"/>
      <c r="M116" s="954"/>
      <c r="N116" s="954"/>
      <c r="O116" s="954"/>
      <c r="P116" s="954"/>
      <c r="Q116" s="954"/>
      <c r="R116" s="954"/>
      <c r="S116" s="954"/>
      <c r="T116" s="954"/>
      <c r="U116" s="954"/>
      <c r="V116" s="954"/>
      <c r="W116" s="954"/>
      <c r="X116" s="954"/>
      <c r="Y116" s="954"/>
      <c r="Z116" s="954"/>
      <c r="AA116" s="954"/>
      <c r="AB116" s="954"/>
      <c r="AC116" s="954"/>
      <c r="AD116" s="954"/>
      <c r="AE116" s="954"/>
      <c r="AF116" s="954"/>
      <c r="AG116" s="954"/>
      <c r="AH116" s="954"/>
      <c r="AI116" s="971">
        <f>COUNTA(D116:AH116)</f>
        <v>0</v>
      </c>
    </row>
    <row r="117" spans="2:39" ht="17.25" hidden="1" customHeight="1">
      <c r="B117" s="1758"/>
      <c r="C117" s="959" t="s">
        <v>1065</v>
      </c>
      <c r="D117" s="972"/>
      <c r="E117" s="973"/>
      <c r="F117" s="973"/>
      <c r="G117" s="973"/>
      <c r="H117" s="973"/>
      <c r="I117" s="973"/>
      <c r="J117" s="973"/>
      <c r="K117" s="973"/>
      <c r="L117" s="973"/>
      <c r="M117" s="973"/>
      <c r="N117" s="973"/>
      <c r="O117" s="973"/>
      <c r="P117" s="973"/>
      <c r="Q117" s="973"/>
      <c r="R117" s="973"/>
      <c r="S117" s="973"/>
      <c r="T117" s="973"/>
      <c r="U117" s="960"/>
      <c r="V117" s="960"/>
      <c r="W117" s="973"/>
      <c r="X117" s="973"/>
      <c r="Y117" s="960"/>
      <c r="Z117" s="960"/>
      <c r="AA117" s="960"/>
      <c r="AB117" s="960"/>
      <c r="AC117" s="960"/>
      <c r="AD117" s="960"/>
      <c r="AE117" s="973"/>
      <c r="AF117" s="973"/>
      <c r="AG117" s="973"/>
      <c r="AH117" s="974"/>
      <c r="AI117" s="958"/>
    </row>
    <row r="118" spans="2:39" ht="12" hidden="1" customHeight="1">
      <c r="B118" s="1758"/>
      <c r="C118" s="1745" t="s">
        <v>409</v>
      </c>
      <c r="D118" s="962"/>
      <c r="E118" s="963"/>
      <c r="F118" s="963"/>
      <c r="G118" s="963"/>
      <c r="H118" s="963"/>
      <c r="I118" s="963"/>
      <c r="J118" s="963"/>
      <c r="K118" s="963"/>
      <c r="L118" s="963"/>
      <c r="M118" s="963"/>
      <c r="N118" s="963"/>
      <c r="O118" s="963"/>
      <c r="P118" s="963"/>
      <c r="Q118" s="963"/>
      <c r="R118" s="963"/>
      <c r="S118" s="963"/>
      <c r="T118" s="963"/>
      <c r="U118" s="963"/>
      <c r="V118" s="963"/>
      <c r="W118" s="963"/>
      <c r="X118" s="963"/>
      <c r="Y118" s="963"/>
      <c r="Z118" s="963"/>
      <c r="AA118" s="963"/>
      <c r="AB118" s="963"/>
      <c r="AC118" s="963"/>
      <c r="AD118" s="963"/>
      <c r="AE118" s="963"/>
      <c r="AF118" s="963"/>
      <c r="AG118" s="963"/>
      <c r="AH118" s="975"/>
      <c r="AI118" s="1755" t="s">
        <v>731</v>
      </c>
    </row>
    <row r="119" spans="2:39" ht="12" hidden="1" customHeight="1" thickBot="1">
      <c r="B119" s="1758"/>
      <c r="C119" s="1746"/>
      <c r="D119" s="964"/>
      <c r="E119" s="965"/>
      <c r="F119" s="965"/>
      <c r="G119" s="965"/>
      <c r="H119" s="965"/>
      <c r="I119" s="965"/>
      <c r="J119" s="965"/>
      <c r="K119" s="965"/>
      <c r="L119" s="965"/>
      <c r="M119" s="965"/>
      <c r="N119" s="965"/>
      <c r="O119" s="965"/>
      <c r="P119" s="965"/>
      <c r="Q119" s="965"/>
      <c r="R119" s="965"/>
      <c r="S119" s="965"/>
      <c r="T119" s="965"/>
      <c r="U119" s="965"/>
      <c r="V119" s="965"/>
      <c r="W119" s="965"/>
      <c r="X119" s="965"/>
      <c r="Y119" s="965"/>
      <c r="Z119" s="965"/>
      <c r="AA119" s="965"/>
      <c r="AB119" s="965"/>
      <c r="AC119" s="965"/>
      <c r="AD119" s="965"/>
      <c r="AE119" s="965"/>
      <c r="AF119" s="965"/>
      <c r="AG119" s="965"/>
      <c r="AH119" s="976"/>
      <c r="AI119" s="1756"/>
    </row>
    <row r="120" spans="2:39" ht="12" hidden="1" customHeight="1" thickBot="1">
      <c r="B120" s="1759"/>
      <c r="C120" s="1747"/>
      <c r="D120" s="966"/>
      <c r="E120" s="967"/>
      <c r="F120" s="967"/>
      <c r="G120" s="967"/>
      <c r="H120" s="967"/>
      <c r="I120" s="967"/>
      <c r="J120" s="967"/>
      <c r="K120" s="967"/>
      <c r="L120" s="967"/>
      <c r="M120" s="967"/>
      <c r="N120" s="967"/>
      <c r="O120" s="967"/>
      <c r="P120" s="967"/>
      <c r="Q120" s="967"/>
      <c r="R120" s="967"/>
      <c r="S120" s="967"/>
      <c r="T120" s="967"/>
      <c r="U120" s="967"/>
      <c r="V120" s="967"/>
      <c r="W120" s="967"/>
      <c r="X120" s="967"/>
      <c r="Y120" s="967"/>
      <c r="Z120" s="967"/>
      <c r="AA120" s="967"/>
      <c r="AB120" s="967"/>
      <c r="AC120" s="967"/>
      <c r="AD120" s="967"/>
      <c r="AE120" s="967"/>
      <c r="AF120" s="967"/>
      <c r="AG120" s="967"/>
      <c r="AH120" s="977"/>
      <c r="AI120" s="968">
        <f>SUM(D118:AH120)</f>
        <v>0</v>
      </c>
    </row>
    <row r="121" spans="2:39" ht="9.9499999999999993" customHeight="1">
      <c r="B121" s="978"/>
      <c r="AK121" s="1702" t="s">
        <v>1108</v>
      </c>
      <c r="AL121" s="1702"/>
      <c r="AM121" s="666">
        <f>SUMIF(D117:AH117,"△",D118:AH118)+SUMIF(D117:AH117,"○",D118:AH118)+SUMIF(D117:AH117,"△",D119:AH119)+SUMIF(D117:AH117,"○",D119:AH119)+SUMIF(D117:AH117,"△",D120:AH120)+SUMIF(D117:AH117,"○",D120:AH120)</f>
        <v>0</v>
      </c>
    </row>
    <row r="122" spans="2:39" ht="20.100000000000001" customHeight="1" thickBot="1">
      <c r="B122" s="1798" t="s">
        <v>573</v>
      </c>
      <c r="C122" s="1711"/>
      <c r="D122" s="1711"/>
      <c r="E122" s="1711"/>
      <c r="F122" s="1711"/>
      <c r="G122" s="1711"/>
      <c r="H122" s="1711"/>
      <c r="I122" s="1711"/>
      <c r="J122" s="1711"/>
      <c r="K122" s="1711"/>
      <c r="L122" s="1711"/>
      <c r="M122" s="1711"/>
      <c r="N122" s="1711"/>
      <c r="O122" s="1711"/>
      <c r="P122" s="1711"/>
      <c r="Q122" s="1711"/>
      <c r="R122" s="1711"/>
      <c r="S122" s="1711"/>
      <c r="T122" s="1711"/>
      <c r="U122" s="1711"/>
      <c r="V122" s="1711"/>
      <c r="W122" s="1711"/>
      <c r="X122" s="1711"/>
      <c r="Y122" s="1711"/>
      <c r="Z122" s="1711"/>
      <c r="AA122" s="1711"/>
      <c r="AB122" s="1711"/>
      <c r="AC122" s="1711"/>
      <c r="AD122" s="1711"/>
      <c r="AE122" s="1711"/>
      <c r="AF122" s="1711"/>
      <c r="AG122" s="1711"/>
      <c r="AH122" s="1711"/>
    </row>
    <row r="123" spans="2:39" ht="20.100000000000001" customHeight="1" thickBot="1">
      <c r="B123" s="1799" t="s">
        <v>285</v>
      </c>
      <c r="C123" s="1800"/>
      <c r="D123" s="1800"/>
      <c r="J123" s="1729" t="s">
        <v>508</v>
      </c>
      <c r="K123" s="1729"/>
      <c r="L123" s="1729"/>
      <c r="M123" s="1729"/>
      <c r="N123" s="1729"/>
      <c r="O123" s="1729"/>
      <c r="P123" s="1729"/>
      <c r="Q123" s="1729"/>
      <c r="R123" s="1729"/>
      <c r="S123" s="1729"/>
      <c r="T123" s="1729"/>
      <c r="U123" s="1729"/>
      <c r="V123" s="1729"/>
      <c r="W123" s="1729"/>
      <c r="X123" s="1729"/>
      <c r="Y123" s="1729"/>
      <c r="Z123" s="1729"/>
      <c r="AF123" s="1796" t="s">
        <v>895</v>
      </c>
      <c r="AG123" s="1797"/>
      <c r="AH123" s="1801">
        <f>AI25+AI44++AI63+AI82+AI101+AI120</f>
        <v>243</v>
      </c>
      <c r="AI123" s="1802"/>
    </row>
    <row r="124" spans="2:39" ht="20.100000000000001" customHeight="1" thickBot="1">
      <c r="B124" s="1703" t="s">
        <v>286</v>
      </c>
      <c r="C124" s="1703"/>
      <c r="D124" s="1712" t="s">
        <v>287</v>
      </c>
      <c r="E124" s="1713"/>
      <c r="F124" s="1713"/>
      <c r="G124" s="1713"/>
      <c r="H124" s="1714"/>
      <c r="J124" s="1703"/>
      <c r="K124" s="1703"/>
      <c r="L124" s="1712" t="s">
        <v>288</v>
      </c>
      <c r="M124" s="1713"/>
      <c r="N124" s="1713"/>
      <c r="O124" s="1713"/>
      <c r="P124" s="1713"/>
      <c r="Q124" s="1713"/>
      <c r="R124" s="1713"/>
      <c r="S124" s="1713"/>
      <c r="T124" s="1713"/>
      <c r="U124" s="1713"/>
      <c r="V124" s="1713"/>
      <c r="W124" s="1713"/>
      <c r="X124" s="1713"/>
      <c r="Y124" s="1713"/>
      <c r="Z124" s="1714"/>
      <c r="AA124" s="1703" t="s">
        <v>289</v>
      </c>
      <c r="AB124" s="1703"/>
      <c r="AC124" s="1703"/>
      <c r="AD124" s="1703"/>
      <c r="AF124" s="980" t="s">
        <v>1104</v>
      </c>
      <c r="AG124" s="981"/>
      <c r="AH124" s="1794">
        <f>AM25+AM45++AM64+AM83+AM102+AM121</f>
        <v>9</v>
      </c>
      <c r="AI124" s="1795"/>
    </row>
    <row r="125" spans="2:39" ht="23.45" customHeight="1">
      <c r="B125" s="1712" t="s">
        <v>290</v>
      </c>
      <c r="C125" s="1714"/>
      <c r="D125" s="1719">
        <v>0.39583333333333331</v>
      </c>
      <c r="E125" s="1720"/>
      <c r="F125" s="982" t="s">
        <v>56</v>
      </c>
      <c r="G125" s="1721">
        <v>0.43055555555555558</v>
      </c>
      <c r="H125" s="1722"/>
      <c r="J125" s="1712" t="s">
        <v>292</v>
      </c>
      <c r="K125" s="1714"/>
      <c r="L125" s="1730">
        <v>45091</v>
      </c>
      <c r="M125" s="1731"/>
      <c r="N125" s="1731"/>
      <c r="O125" s="1731"/>
      <c r="P125" s="1731"/>
      <c r="Q125" s="1731"/>
      <c r="R125" s="1731"/>
      <c r="S125" s="982" t="s">
        <v>56</v>
      </c>
      <c r="T125" s="1731">
        <v>45098</v>
      </c>
      <c r="U125" s="1731"/>
      <c r="V125" s="1731"/>
      <c r="W125" s="1731"/>
      <c r="X125" s="1731"/>
      <c r="Y125" s="1731"/>
      <c r="Z125" s="1732"/>
      <c r="AA125" s="1733" t="s">
        <v>1342</v>
      </c>
      <c r="AB125" s="1734"/>
      <c r="AC125" s="1734"/>
      <c r="AD125" s="1735"/>
      <c r="AF125" s="983"/>
      <c r="AG125" s="983"/>
      <c r="AH125" s="983"/>
      <c r="AI125" s="983"/>
    </row>
    <row r="126" spans="2:39" ht="23.45" customHeight="1">
      <c r="B126" s="1712" t="s">
        <v>293</v>
      </c>
      <c r="C126" s="1714"/>
      <c r="D126" s="1719">
        <v>0.4375</v>
      </c>
      <c r="E126" s="1720"/>
      <c r="F126" s="982" t="s">
        <v>56</v>
      </c>
      <c r="G126" s="1721">
        <v>0.47222222222222227</v>
      </c>
      <c r="H126" s="1722"/>
      <c r="J126" s="1712" t="s">
        <v>294</v>
      </c>
      <c r="K126" s="1714"/>
      <c r="L126" s="1730">
        <v>45120</v>
      </c>
      <c r="M126" s="1731"/>
      <c r="N126" s="1731"/>
      <c r="O126" s="1731"/>
      <c r="P126" s="1731"/>
      <c r="Q126" s="1731"/>
      <c r="R126" s="1731"/>
      <c r="S126" s="982" t="s">
        <v>56</v>
      </c>
      <c r="T126" s="1731">
        <v>45128</v>
      </c>
      <c r="U126" s="1731"/>
      <c r="V126" s="1731"/>
      <c r="W126" s="1731"/>
      <c r="X126" s="1731"/>
      <c r="Y126" s="1731"/>
      <c r="Z126" s="1732"/>
      <c r="AA126" s="1726" t="s">
        <v>1343</v>
      </c>
      <c r="AB126" s="1727"/>
      <c r="AC126" s="1727"/>
      <c r="AD126" s="1727"/>
      <c r="AF126" s="984"/>
      <c r="AG126" s="983"/>
      <c r="AH126" s="983"/>
      <c r="AI126" s="983"/>
    </row>
    <row r="127" spans="2:39" ht="23.45" customHeight="1">
      <c r="B127" s="1712" t="s">
        <v>295</v>
      </c>
      <c r="C127" s="1714"/>
      <c r="D127" s="1719">
        <v>0.50694444444444442</v>
      </c>
      <c r="E127" s="1720"/>
      <c r="F127" s="982" t="s">
        <v>56</v>
      </c>
      <c r="G127" s="1721">
        <v>0.54166666666666663</v>
      </c>
      <c r="H127" s="1722"/>
      <c r="J127" s="1712" t="s">
        <v>296</v>
      </c>
      <c r="K127" s="1714"/>
      <c r="L127" s="1730">
        <v>45148</v>
      </c>
      <c r="M127" s="1731"/>
      <c r="N127" s="1731"/>
      <c r="O127" s="1731"/>
      <c r="P127" s="1731"/>
      <c r="Q127" s="1731"/>
      <c r="R127" s="1731"/>
      <c r="S127" s="982" t="s">
        <v>56</v>
      </c>
      <c r="T127" s="1731">
        <v>45159</v>
      </c>
      <c r="U127" s="1731"/>
      <c r="V127" s="1731"/>
      <c r="W127" s="1731"/>
      <c r="X127" s="1731"/>
      <c r="Y127" s="1731"/>
      <c r="Z127" s="1732"/>
      <c r="AA127" s="1726" t="s">
        <v>1343</v>
      </c>
      <c r="AB127" s="1727"/>
      <c r="AC127" s="1727"/>
      <c r="AD127" s="1727"/>
    </row>
    <row r="128" spans="2:39" ht="23.45" customHeight="1">
      <c r="B128" s="1712" t="s">
        <v>297</v>
      </c>
      <c r="C128" s="1714"/>
      <c r="D128" s="1728" t="s">
        <v>1341</v>
      </c>
      <c r="E128" s="1720"/>
      <c r="F128" s="982" t="s">
        <v>56</v>
      </c>
      <c r="G128" s="1721">
        <v>0.58333333333333337</v>
      </c>
      <c r="H128" s="1722"/>
      <c r="J128" s="985" t="s">
        <v>298</v>
      </c>
    </row>
    <row r="129" spans="1:38" ht="20.100000000000001" customHeight="1">
      <c r="B129" s="1712" t="s">
        <v>299</v>
      </c>
      <c r="C129" s="1714"/>
      <c r="D129" s="1719">
        <v>0.59027777777777779</v>
      </c>
      <c r="E129" s="1720"/>
      <c r="F129" s="982" t="s">
        <v>56</v>
      </c>
      <c r="G129" s="1721">
        <v>0.625</v>
      </c>
      <c r="H129" s="1722"/>
      <c r="J129" s="1729" t="s">
        <v>574</v>
      </c>
      <c r="K129" s="1729"/>
      <c r="L129" s="1729"/>
      <c r="M129" s="1729"/>
      <c r="N129" s="1729"/>
      <c r="O129" s="1729"/>
      <c r="P129" s="1729"/>
      <c r="Q129" s="1729"/>
      <c r="R129" s="1729"/>
      <c r="S129" s="1729"/>
      <c r="T129" s="1729"/>
      <c r="U129" s="1729"/>
      <c r="V129" s="1729"/>
      <c r="W129" s="1729"/>
      <c r="X129" s="1729"/>
      <c r="Y129" s="1729"/>
      <c r="Z129" s="1729"/>
    </row>
    <row r="130" spans="1:38" ht="20.100000000000001" customHeight="1">
      <c r="B130" s="1712" t="s">
        <v>300</v>
      </c>
      <c r="C130" s="1714"/>
      <c r="D130" s="1719"/>
      <c r="E130" s="1720"/>
      <c r="F130" s="982" t="s">
        <v>56</v>
      </c>
      <c r="G130" s="1721"/>
      <c r="H130" s="1722"/>
      <c r="J130" s="1703"/>
      <c r="K130" s="1703"/>
      <c r="L130" s="1712" t="s">
        <v>666</v>
      </c>
      <c r="M130" s="1713"/>
      <c r="N130" s="1713"/>
      <c r="O130" s="1713"/>
      <c r="P130" s="1713"/>
      <c r="Q130" s="1713"/>
      <c r="R130" s="1713"/>
      <c r="S130" s="1713"/>
      <c r="T130" s="1713"/>
      <c r="U130" s="1713"/>
      <c r="V130" s="1713"/>
      <c r="W130" s="1713"/>
      <c r="X130" s="1713"/>
      <c r="Y130" s="1713"/>
      <c r="Z130" s="1714"/>
      <c r="AA130" s="1703" t="s">
        <v>289</v>
      </c>
      <c r="AB130" s="1703"/>
      <c r="AC130" s="1703"/>
      <c r="AD130" s="1703"/>
    </row>
    <row r="131" spans="1:38" ht="20.100000000000001" customHeight="1">
      <c r="B131" s="1712" t="s">
        <v>301</v>
      </c>
      <c r="C131" s="1714"/>
      <c r="D131" s="1719">
        <v>0.58333333333333337</v>
      </c>
      <c r="E131" s="1720"/>
      <c r="F131" s="982" t="s">
        <v>56</v>
      </c>
      <c r="G131" s="1721">
        <v>0.625</v>
      </c>
      <c r="H131" s="1722"/>
      <c r="J131" s="1712" t="s">
        <v>292</v>
      </c>
      <c r="K131" s="1714"/>
      <c r="L131" s="1715">
        <v>45106</v>
      </c>
      <c r="M131" s="1716"/>
      <c r="N131" s="1716"/>
      <c r="O131" s="1716"/>
      <c r="P131" s="1716"/>
      <c r="Q131" s="1716"/>
      <c r="R131" s="1716"/>
      <c r="S131" s="1716"/>
      <c r="T131" s="1716"/>
      <c r="U131" s="1716"/>
      <c r="V131" s="1716"/>
      <c r="W131" s="1716"/>
      <c r="X131" s="1716"/>
      <c r="Y131" s="1716"/>
      <c r="Z131" s="1717"/>
      <c r="AA131" s="1723"/>
      <c r="AB131" s="1724"/>
      <c r="AC131" s="1724"/>
      <c r="AD131" s="1725"/>
    </row>
    <row r="132" spans="1:38" ht="20.100000000000001" customHeight="1">
      <c r="J132" s="1712" t="s">
        <v>294</v>
      </c>
      <c r="K132" s="1714"/>
      <c r="L132" s="1715">
        <v>45134</v>
      </c>
      <c r="M132" s="1716"/>
      <c r="N132" s="1716"/>
      <c r="O132" s="1716"/>
      <c r="P132" s="1716"/>
      <c r="Q132" s="1716"/>
      <c r="R132" s="1716"/>
      <c r="S132" s="1716"/>
      <c r="T132" s="1716"/>
      <c r="U132" s="1716"/>
      <c r="V132" s="1716"/>
      <c r="W132" s="1716"/>
      <c r="X132" s="1716"/>
      <c r="Y132" s="1716"/>
      <c r="Z132" s="1717"/>
      <c r="AA132" s="1718"/>
      <c r="AB132" s="1718"/>
      <c r="AC132" s="1718"/>
      <c r="AD132" s="1718"/>
    </row>
    <row r="133" spans="1:38" ht="20.100000000000001" customHeight="1">
      <c r="J133" s="1712" t="s">
        <v>296</v>
      </c>
      <c r="K133" s="1714"/>
      <c r="L133" s="1715"/>
      <c r="M133" s="1716"/>
      <c r="N133" s="1716"/>
      <c r="O133" s="1716"/>
      <c r="P133" s="1716"/>
      <c r="Q133" s="1716"/>
      <c r="R133" s="1716"/>
      <c r="S133" s="1716"/>
      <c r="T133" s="1716"/>
      <c r="U133" s="1716"/>
      <c r="V133" s="1716"/>
      <c r="W133" s="1716"/>
      <c r="X133" s="1716"/>
      <c r="Y133" s="1716"/>
      <c r="Z133" s="1717"/>
      <c r="AA133" s="1718"/>
      <c r="AB133" s="1718"/>
      <c r="AC133" s="1718"/>
      <c r="AD133" s="1718"/>
    </row>
    <row r="134" spans="1:38" ht="20.100000000000001" customHeight="1">
      <c r="J134" s="1712" t="s">
        <v>302</v>
      </c>
      <c r="K134" s="1714"/>
      <c r="L134" s="1715"/>
      <c r="M134" s="1716"/>
      <c r="N134" s="1716"/>
      <c r="O134" s="1716"/>
      <c r="P134" s="1716"/>
      <c r="Q134" s="1716"/>
      <c r="R134" s="1716"/>
      <c r="S134" s="1716"/>
      <c r="T134" s="1716"/>
      <c r="U134" s="1716"/>
      <c r="V134" s="1716"/>
      <c r="W134" s="1716"/>
      <c r="X134" s="1716"/>
      <c r="Y134" s="1716"/>
      <c r="Z134" s="1717"/>
      <c r="AA134" s="1718"/>
      <c r="AB134" s="1718"/>
      <c r="AC134" s="1718"/>
      <c r="AD134" s="1718"/>
    </row>
    <row r="135" spans="1:38" ht="20.100000000000001" customHeight="1">
      <c r="J135" s="1712" t="s">
        <v>303</v>
      </c>
      <c r="K135" s="1714"/>
      <c r="L135" s="1715"/>
      <c r="M135" s="1716"/>
      <c r="N135" s="1716"/>
      <c r="O135" s="1716"/>
      <c r="P135" s="1716"/>
      <c r="Q135" s="1716"/>
      <c r="R135" s="1716"/>
      <c r="S135" s="1716"/>
      <c r="T135" s="1716"/>
      <c r="U135" s="1716"/>
      <c r="V135" s="1716"/>
      <c r="W135" s="1716"/>
      <c r="X135" s="1716"/>
      <c r="Y135" s="1716"/>
      <c r="Z135" s="1717"/>
      <c r="AA135" s="1718"/>
      <c r="AB135" s="1718"/>
      <c r="AC135" s="1718"/>
      <c r="AD135" s="1718"/>
    </row>
    <row r="136" spans="1:38" ht="20.100000000000001" customHeight="1">
      <c r="J136" s="985" t="s">
        <v>576</v>
      </c>
    </row>
    <row r="137" spans="1:38">
      <c r="J137" s="985"/>
    </row>
    <row r="138" spans="1:38" ht="20.100000000000001" customHeight="1">
      <c r="B138" s="1710" t="s">
        <v>67</v>
      </c>
      <c r="C138" s="1710"/>
      <c r="D138" s="1710"/>
      <c r="E138" s="1710"/>
      <c r="F138" s="1710"/>
      <c r="G138" s="1710"/>
      <c r="H138" s="1710"/>
      <c r="I138" s="1710"/>
      <c r="J138" s="1710"/>
      <c r="K138" s="1710"/>
      <c r="L138" s="1710"/>
      <c r="M138" s="1710"/>
      <c r="N138" s="1710"/>
      <c r="O138" s="1710"/>
      <c r="P138" s="1710"/>
      <c r="Q138" s="1710"/>
      <c r="R138" s="1710"/>
      <c r="S138" s="1711"/>
      <c r="T138" s="1711"/>
      <c r="U138" s="1711"/>
      <c r="V138" s="1711"/>
    </row>
    <row r="139" spans="1:38" s="46" customFormat="1" ht="20.100000000000001" customHeight="1">
      <c r="A139" s="986"/>
      <c r="B139" s="1712"/>
      <c r="C139" s="1713"/>
      <c r="D139" s="1713"/>
      <c r="E139" s="1714"/>
      <c r="F139" s="1703" t="s">
        <v>288</v>
      </c>
      <c r="G139" s="1703"/>
      <c r="H139" s="1703"/>
      <c r="I139" s="1703"/>
      <c r="J139" s="1703"/>
      <c r="K139" s="1703"/>
      <c r="L139" s="1703"/>
      <c r="M139" s="1703"/>
      <c r="N139" s="1703"/>
      <c r="O139" s="1703"/>
      <c r="P139" s="1703"/>
      <c r="Q139" s="1703"/>
      <c r="R139" s="1703"/>
      <c r="S139" s="1703"/>
      <c r="T139" s="1703"/>
      <c r="U139" s="1703"/>
      <c r="V139" s="1703"/>
      <c r="W139" s="1703"/>
      <c r="X139" s="1703"/>
      <c r="Y139" s="1703"/>
      <c r="Z139" s="1703"/>
      <c r="AA139" s="1703"/>
      <c r="AB139" s="1703"/>
      <c r="AC139" s="1703" t="s">
        <v>263</v>
      </c>
      <c r="AD139" s="1703"/>
      <c r="AE139" s="1703"/>
      <c r="AF139" s="1703"/>
      <c r="AG139" s="1703"/>
      <c r="AH139" s="1703"/>
      <c r="AI139" s="987" t="s">
        <v>737</v>
      </c>
      <c r="AK139" s="732"/>
      <c r="AL139" s="732"/>
    </row>
    <row r="140" spans="1:38" s="46" customFormat="1" ht="26.1" customHeight="1">
      <c r="A140" s="986"/>
      <c r="B140" s="1703" t="s">
        <v>304</v>
      </c>
      <c r="C140" s="1703"/>
      <c r="D140" s="1703"/>
      <c r="E140" s="1703"/>
      <c r="F140" s="1704">
        <f>AM12</f>
        <v>45069</v>
      </c>
      <c r="G140" s="1708"/>
      <c r="H140" s="1708"/>
      <c r="I140" s="1708"/>
      <c r="J140" s="1708"/>
      <c r="K140" s="1708"/>
      <c r="L140" s="1708"/>
      <c r="M140" s="1708"/>
      <c r="N140" s="1708"/>
      <c r="O140" s="1708"/>
      <c r="P140" s="1708"/>
      <c r="Q140" s="988" t="s">
        <v>56</v>
      </c>
      <c r="R140" s="1705">
        <f>AM13</f>
        <v>45099</v>
      </c>
      <c r="S140" s="1708"/>
      <c r="T140" s="1708"/>
      <c r="U140" s="1708"/>
      <c r="V140" s="1708"/>
      <c r="W140" s="1708"/>
      <c r="X140" s="1708"/>
      <c r="Y140" s="1708"/>
      <c r="Z140" s="1708"/>
      <c r="AA140" s="1708"/>
      <c r="AB140" s="1709"/>
      <c r="AC140" s="1707">
        <f>AI25</f>
        <v>80</v>
      </c>
      <c r="AD140" s="1707"/>
      <c r="AE140" s="1707"/>
      <c r="AF140" s="1707"/>
      <c r="AG140" s="1707"/>
      <c r="AH140" s="1707"/>
      <c r="AI140" s="986">
        <f t="shared" ref="AI140:AI145" si="6">IF(F140="","",DATEDIF(F140-1,R140,"D"))</f>
        <v>31</v>
      </c>
      <c r="AK140" s="732"/>
      <c r="AL140" s="732"/>
    </row>
    <row r="141" spans="1:38" s="46" customFormat="1" ht="26.1" customHeight="1">
      <c r="A141" s="986"/>
      <c r="B141" s="1703" t="s">
        <v>305</v>
      </c>
      <c r="C141" s="1703"/>
      <c r="D141" s="1703"/>
      <c r="E141" s="1703"/>
      <c r="F141" s="1704">
        <f>AN12</f>
        <v>45100</v>
      </c>
      <c r="G141" s="1708"/>
      <c r="H141" s="1708"/>
      <c r="I141" s="1708"/>
      <c r="J141" s="1708"/>
      <c r="K141" s="1708"/>
      <c r="L141" s="1708"/>
      <c r="M141" s="1708"/>
      <c r="N141" s="1708"/>
      <c r="O141" s="1708"/>
      <c r="P141" s="1708"/>
      <c r="Q141" s="988" t="s">
        <v>56</v>
      </c>
      <c r="R141" s="1705">
        <f>AN13</f>
        <v>45129</v>
      </c>
      <c r="S141" s="1708"/>
      <c r="T141" s="1708"/>
      <c r="U141" s="1708"/>
      <c r="V141" s="1708"/>
      <c r="W141" s="1708"/>
      <c r="X141" s="1708"/>
      <c r="Y141" s="1708"/>
      <c r="Z141" s="1708"/>
      <c r="AA141" s="1708"/>
      <c r="AB141" s="1709"/>
      <c r="AC141" s="1707">
        <f>AI44</f>
        <v>80</v>
      </c>
      <c r="AD141" s="1707"/>
      <c r="AE141" s="1707"/>
      <c r="AF141" s="1707"/>
      <c r="AG141" s="1707"/>
      <c r="AH141" s="1707"/>
      <c r="AI141" s="986">
        <f t="shared" si="6"/>
        <v>30</v>
      </c>
      <c r="AK141" s="732"/>
      <c r="AL141" s="732"/>
    </row>
    <row r="142" spans="1:38" s="46" customFormat="1" ht="26.1" customHeight="1">
      <c r="A142" s="986"/>
      <c r="B142" s="1703" t="s">
        <v>306</v>
      </c>
      <c r="C142" s="1703"/>
      <c r="D142" s="1703"/>
      <c r="E142" s="1703"/>
      <c r="F142" s="1704">
        <f>AO12</f>
        <v>45130</v>
      </c>
      <c r="G142" s="1708"/>
      <c r="H142" s="1708"/>
      <c r="I142" s="1708"/>
      <c r="J142" s="1708"/>
      <c r="K142" s="1708"/>
      <c r="L142" s="1708"/>
      <c r="M142" s="1708"/>
      <c r="N142" s="1708"/>
      <c r="O142" s="1708"/>
      <c r="P142" s="1708"/>
      <c r="Q142" s="988" t="s">
        <v>56</v>
      </c>
      <c r="R142" s="1705">
        <f>AO13</f>
        <v>45160</v>
      </c>
      <c r="S142" s="1708"/>
      <c r="T142" s="1708"/>
      <c r="U142" s="1708"/>
      <c r="V142" s="1708"/>
      <c r="W142" s="1708"/>
      <c r="X142" s="1708"/>
      <c r="Y142" s="1708"/>
      <c r="Z142" s="1708"/>
      <c r="AA142" s="1708"/>
      <c r="AB142" s="1709"/>
      <c r="AC142" s="1707">
        <f>AI63</f>
        <v>83</v>
      </c>
      <c r="AD142" s="1707"/>
      <c r="AE142" s="1707"/>
      <c r="AF142" s="1707"/>
      <c r="AG142" s="1707"/>
      <c r="AH142" s="1707"/>
      <c r="AI142" s="986">
        <f>IF(F142="","",DATEDIF(F142-1,R142,"D"))</f>
        <v>31</v>
      </c>
      <c r="AK142" s="732"/>
      <c r="AL142" s="732"/>
    </row>
    <row r="143" spans="1:38" s="46" customFormat="1" ht="26.1" customHeight="1">
      <c r="A143" s="986"/>
      <c r="B143" s="1703" t="s">
        <v>307</v>
      </c>
      <c r="C143" s="1703"/>
      <c r="D143" s="1703"/>
      <c r="E143" s="1703"/>
      <c r="F143" s="1704" t="str">
        <f>AP12</f>
        <v/>
      </c>
      <c r="G143" s="1708"/>
      <c r="H143" s="1708"/>
      <c r="I143" s="1708"/>
      <c r="J143" s="1708"/>
      <c r="K143" s="1708"/>
      <c r="L143" s="1708"/>
      <c r="M143" s="1708"/>
      <c r="N143" s="1708"/>
      <c r="O143" s="1708"/>
      <c r="P143" s="1708"/>
      <c r="Q143" s="988" t="s">
        <v>56</v>
      </c>
      <c r="R143" s="1705" t="str">
        <f>AP13</f>
        <v/>
      </c>
      <c r="S143" s="1705"/>
      <c r="T143" s="1705"/>
      <c r="U143" s="1705"/>
      <c r="V143" s="1705"/>
      <c r="W143" s="1705"/>
      <c r="X143" s="1705"/>
      <c r="Y143" s="1705"/>
      <c r="Z143" s="1705"/>
      <c r="AA143" s="1705"/>
      <c r="AB143" s="1706"/>
      <c r="AC143" s="1707">
        <f>AI82</f>
        <v>0</v>
      </c>
      <c r="AD143" s="1707"/>
      <c r="AE143" s="1707"/>
      <c r="AF143" s="1707"/>
      <c r="AG143" s="1707"/>
      <c r="AH143" s="1707"/>
      <c r="AI143" s="986" t="str">
        <f t="shared" si="6"/>
        <v/>
      </c>
      <c r="AK143" s="732"/>
      <c r="AL143" s="732"/>
    </row>
    <row r="144" spans="1:38" s="46" customFormat="1" ht="26.1" customHeight="1">
      <c r="A144" s="986"/>
      <c r="B144" s="1703" t="s">
        <v>308</v>
      </c>
      <c r="C144" s="1703"/>
      <c r="D144" s="1703"/>
      <c r="E144" s="1703"/>
      <c r="F144" s="1704" t="str">
        <f>AQ12</f>
        <v/>
      </c>
      <c r="G144" s="1708"/>
      <c r="H144" s="1708"/>
      <c r="I144" s="1708"/>
      <c r="J144" s="1708"/>
      <c r="K144" s="1708"/>
      <c r="L144" s="1708"/>
      <c r="M144" s="1708"/>
      <c r="N144" s="1708"/>
      <c r="O144" s="1708"/>
      <c r="P144" s="1708"/>
      <c r="Q144" s="988" t="s">
        <v>56</v>
      </c>
      <c r="R144" s="1705" t="str">
        <f>AQ13</f>
        <v/>
      </c>
      <c r="S144" s="1705"/>
      <c r="T144" s="1705"/>
      <c r="U144" s="1705"/>
      <c r="V144" s="1705"/>
      <c r="W144" s="1705"/>
      <c r="X144" s="1705"/>
      <c r="Y144" s="1705"/>
      <c r="Z144" s="1705"/>
      <c r="AA144" s="1705"/>
      <c r="AB144" s="1706"/>
      <c r="AC144" s="1707">
        <f>AI101</f>
        <v>0</v>
      </c>
      <c r="AD144" s="1707"/>
      <c r="AE144" s="1707"/>
      <c r="AF144" s="1707"/>
      <c r="AG144" s="1707"/>
      <c r="AH144" s="1707"/>
      <c r="AI144" s="986" t="str">
        <f t="shared" si="6"/>
        <v/>
      </c>
      <c r="AK144" s="732"/>
      <c r="AL144" s="732"/>
    </row>
    <row r="145" spans="1:38" s="46" customFormat="1" ht="26.1" customHeight="1">
      <c r="A145" s="986"/>
      <c r="B145" s="1703" t="s">
        <v>309</v>
      </c>
      <c r="C145" s="1703"/>
      <c r="D145" s="1703"/>
      <c r="E145" s="1703"/>
      <c r="F145" s="1704" t="str">
        <f>AR12</f>
        <v/>
      </c>
      <c r="G145" s="1705"/>
      <c r="H145" s="1705"/>
      <c r="I145" s="1705"/>
      <c r="J145" s="1705"/>
      <c r="K145" s="1705"/>
      <c r="L145" s="1705"/>
      <c r="M145" s="1705"/>
      <c r="N145" s="1705"/>
      <c r="O145" s="1705"/>
      <c r="P145" s="1705"/>
      <c r="Q145" s="988" t="s">
        <v>56</v>
      </c>
      <c r="R145" s="1705" t="str">
        <f>AR13</f>
        <v/>
      </c>
      <c r="S145" s="1705"/>
      <c r="T145" s="1705"/>
      <c r="U145" s="1705"/>
      <c r="V145" s="1705"/>
      <c r="W145" s="1705"/>
      <c r="X145" s="1705"/>
      <c r="Y145" s="1705"/>
      <c r="Z145" s="1705"/>
      <c r="AA145" s="1705"/>
      <c r="AB145" s="1706"/>
      <c r="AC145" s="1707">
        <f>AI120</f>
        <v>0</v>
      </c>
      <c r="AD145" s="1707"/>
      <c r="AE145" s="1707"/>
      <c r="AF145" s="1707"/>
      <c r="AG145" s="1707"/>
      <c r="AH145" s="1707"/>
      <c r="AI145" s="986" t="str">
        <f t="shared" si="6"/>
        <v/>
      </c>
      <c r="AK145" s="732"/>
      <c r="AL145" s="732"/>
    </row>
  </sheetData>
  <mergeCells count="343">
    <mergeCell ref="AK45:AL45"/>
    <mergeCell ref="AG29:AG39"/>
    <mergeCell ref="AH29:AH39"/>
    <mergeCell ref="AD48:AD58"/>
    <mergeCell ref="AE48:AE58"/>
    <mergeCell ref="AF48:AF58"/>
    <mergeCell ref="AH48:AH53"/>
    <mergeCell ref="AH54:AH58"/>
    <mergeCell ref="AC29:AC34"/>
    <mergeCell ref="AC35:AC39"/>
    <mergeCell ref="AD29:AD34"/>
    <mergeCell ref="AD35:AD39"/>
    <mergeCell ref="AE29:AE34"/>
    <mergeCell ref="AE35:AE39"/>
    <mergeCell ref="AF29:AF34"/>
    <mergeCell ref="AF35:AF39"/>
    <mergeCell ref="U29:U34"/>
    <mergeCell ref="U35:U39"/>
    <mergeCell ref="V29:V34"/>
    <mergeCell ref="V35:V39"/>
    <mergeCell ref="W29:W34"/>
    <mergeCell ref="W35:W39"/>
    <mergeCell ref="Y29:Y34"/>
    <mergeCell ref="Y35:Y39"/>
    <mergeCell ref="X29:X34"/>
    <mergeCell ref="X35:X39"/>
    <mergeCell ref="AF10:AF15"/>
    <mergeCell ref="AG10:AG15"/>
    <mergeCell ref="AH10:AH15"/>
    <mergeCell ref="AF16:AF20"/>
    <mergeCell ref="AG16:AG20"/>
    <mergeCell ref="AH16:AH20"/>
    <mergeCell ref="D29:D34"/>
    <mergeCell ref="D35:D39"/>
    <mergeCell ref="G29:G34"/>
    <mergeCell ref="G35:G39"/>
    <mergeCell ref="H29:H34"/>
    <mergeCell ref="H35:H39"/>
    <mergeCell ref="I29:I34"/>
    <mergeCell ref="I35:I39"/>
    <mergeCell ref="K29:K34"/>
    <mergeCell ref="K35:K39"/>
    <mergeCell ref="N29:N34"/>
    <mergeCell ref="N35:N39"/>
    <mergeCell ref="O29:O34"/>
    <mergeCell ref="O35:O39"/>
    <mergeCell ref="P29:P34"/>
    <mergeCell ref="P35:P39"/>
    <mergeCell ref="X10:X15"/>
    <mergeCell ref="Y10:Y15"/>
    <mergeCell ref="E10:E15"/>
    <mergeCell ref="E16:E20"/>
    <mergeCell ref="Q10:Q15"/>
    <mergeCell ref="R10:R15"/>
    <mergeCell ref="S10:S15"/>
    <mergeCell ref="T10:T15"/>
    <mergeCell ref="U10:U15"/>
    <mergeCell ref="Q16:Q20"/>
    <mergeCell ref="R16:R20"/>
    <mergeCell ref="S16:S20"/>
    <mergeCell ref="T16:T20"/>
    <mergeCell ref="U16:U20"/>
    <mergeCell ref="AG67:AG77"/>
    <mergeCell ref="AH67:AH77"/>
    <mergeCell ref="AK64:AL64"/>
    <mergeCell ref="AK83:AL83"/>
    <mergeCell ref="AK102:AL102"/>
    <mergeCell ref="AK121:AL121"/>
    <mergeCell ref="AH124:AI124"/>
    <mergeCell ref="AF123:AG123"/>
    <mergeCell ref="AI118:AI119"/>
    <mergeCell ref="B122:AH122"/>
    <mergeCell ref="B123:D123"/>
    <mergeCell ref="J123:Z123"/>
    <mergeCell ref="AH123:AI123"/>
    <mergeCell ref="B103:B120"/>
    <mergeCell ref="D105:D115"/>
    <mergeCell ref="E105:E115"/>
    <mergeCell ref="F105:F115"/>
    <mergeCell ref="G105:G115"/>
    <mergeCell ref="H105:H115"/>
    <mergeCell ref="C118:C120"/>
    <mergeCell ref="I86:I96"/>
    <mergeCell ref="J86:J96"/>
    <mergeCell ref="K86:K96"/>
    <mergeCell ref="L86:L96"/>
    <mergeCell ref="D10:D20"/>
    <mergeCell ref="F10:F20"/>
    <mergeCell ref="G10:G20"/>
    <mergeCell ref="H10:H20"/>
    <mergeCell ref="A1:C1"/>
    <mergeCell ref="D1:H1"/>
    <mergeCell ref="J1:N1"/>
    <mergeCell ref="D2:E2"/>
    <mergeCell ref="A4:AH4"/>
    <mergeCell ref="B6:D6"/>
    <mergeCell ref="E6:R6"/>
    <mergeCell ref="S6:U6"/>
    <mergeCell ref="V6:AH6"/>
    <mergeCell ref="I10:I20"/>
    <mergeCell ref="J10:J20"/>
    <mergeCell ref="K10:K20"/>
    <mergeCell ref="L10:L20"/>
    <mergeCell ref="M10:M20"/>
    <mergeCell ref="Z10:Z15"/>
    <mergeCell ref="AA10:AA15"/>
    <mergeCell ref="X16:X20"/>
    <mergeCell ref="Y16:Y20"/>
    <mergeCell ref="Z16:Z20"/>
    <mergeCell ref="AA16:AA20"/>
    <mergeCell ref="C23:C25"/>
    <mergeCell ref="AI23:AI24"/>
    <mergeCell ref="B27:B44"/>
    <mergeCell ref="E29:E39"/>
    <mergeCell ref="F29:F39"/>
    <mergeCell ref="AB10:AB20"/>
    <mergeCell ref="AC10:AC20"/>
    <mergeCell ref="AD10:AD20"/>
    <mergeCell ref="AE10:AE20"/>
    <mergeCell ref="V10:V20"/>
    <mergeCell ref="W10:W20"/>
    <mergeCell ref="O10:O20"/>
    <mergeCell ref="B8:B25"/>
    <mergeCell ref="P10:P20"/>
    <mergeCell ref="S29:S39"/>
    <mergeCell ref="T29:T39"/>
    <mergeCell ref="J29:J39"/>
    <mergeCell ref="L29:L39"/>
    <mergeCell ref="M29:M39"/>
    <mergeCell ref="Q29:Q34"/>
    <mergeCell ref="Q35:Q39"/>
    <mergeCell ref="R29:R34"/>
    <mergeCell ref="R35:R39"/>
    <mergeCell ref="N10:N20"/>
    <mergeCell ref="C42:C44"/>
    <mergeCell ref="AI42:AI43"/>
    <mergeCell ref="B46:B63"/>
    <mergeCell ref="D48:D58"/>
    <mergeCell ref="E48:E58"/>
    <mergeCell ref="F48:F58"/>
    <mergeCell ref="G48:G58"/>
    <mergeCell ref="H48:H58"/>
    <mergeCell ref="AA29:AA39"/>
    <mergeCell ref="AB29:AB39"/>
    <mergeCell ref="Z29:Z39"/>
    <mergeCell ref="Q48:Q58"/>
    <mergeCell ref="R48:R58"/>
    <mergeCell ref="S48:S58"/>
    <mergeCell ref="T48:T58"/>
    <mergeCell ref="I48:I58"/>
    <mergeCell ref="J48:J58"/>
    <mergeCell ref="K48:K58"/>
    <mergeCell ref="L48:L58"/>
    <mergeCell ref="M48:M58"/>
    <mergeCell ref="N48:N58"/>
    <mergeCell ref="AG48:AG58"/>
    <mergeCell ref="C61:C63"/>
    <mergeCell ref="AI61:AI62"/>
    <mergeCell ref="B65:B82"/>
    <mergeCell ref="D67:D77"/>
    <mergeCell ref="E67:E77"/>
    <mergeCell ref="F67:F77"/>
    <mergeCell ref="G67:G77"/>
    <mergeCell ref="H67:H77"/>
    <mergeCell ref="AA48:AA58"/>
    <mergeCell ref="AB48:AB58"/>
    <mergeCell ref="AC48:AC58"/>
    <mergeCell ref="U48:U58"/>
    <mergeCell ref="V48:V58"/>
    <mergeCell ref="W48:W58"/>
    <mergeCell ref="X48:X58"/>
    <mergeCell ref="Y48:Y58"/>
    <mergeCell ref="Z48:Z58"/>
    <mergeCell ref="O48:O58"/>
    <mergeCell ref="P48:P58"/>
    <mergeCell ref="O67:O77"/>
    <mergeCell ref="P67:P77"/>
    <mergeCell ref="X67:X77"/>
    <mergeCell ref="Y67:Y77"/>
    <mergeCell ref="Z67:Z77"/>
    <mergeCell ref="C80:C82"/>
    <mergeCell ref="AI99:AI100"/>
    <mergeCell ref="AD86:AD96"/>
    <mergeCell ref="Q67:Q77"/>
    <mergeCell ref="R67:R77"/>
    <mergeCell ref="S67:S77"/>
    <mergeCell ref="T67:T77"/>
    <mergeCell ref="I67:I77"/>
    <mergeCell ref="J67:J77"/>
    <mergeCell ref="K67:K77"/>
    <mergeCell ref="L67:L77"/>
    <mergeCell ref="M67:M77"/>
    <mergeCell ref="N67:N77"/>
    <mergeCell ref="AA86:AA96"/>
    <mergeCell ref="AB86:AB96"/>
    <mergeCell ref="AC86:AC96"/>
    <mergeCell ref="AA67:AA77"/>
    <mergeCell ref="AB67:AB77"/>
    <mergeCell ref="AC67:AC77"/>
    <mergeCell ref="AD67:AD77"/>
    <mergeCell ref="AE67:AE77"/>
    <mergeCell ref="AF67:AF77"/>
    <mergeCell ref="U67:U77"/>
    <mergeCell ref="V67:V77"/>
    <mergeCell ref="W67:W77"/>
    <mergeCell ref="AI80:AI81"/>
    <mergeCell ref="B84:B101"/>
    <mergeCell ref="D86:D96"/>
    <mergeCell ref="E86:E96"/>
    <mergeCell ref="F86:F96"/>
    <mergeCell ref="G86:G96"/>
    <mergeCell ref="H86:H96"/>
    <mergeCell ref="M86:M96"/>
    <mergeCell ref="N86:N96"/>
    <mergeCell ref="Y86:Y96"/>
    <mergeCell ref="Z86:Z96"/>
    <mergeCell ref="O86:O96"/>
    <mergeCell ref="P86:P96"/>
    <mergeCell ref="Q86:Q96"/>
    <mergeCell ref="R86:R96"/>
    <mergeCell ref="AG86:AG96"/>
    <mergeCell ref="AH86:AH96"/>
    <mergeCell ref="S86:S96"/>
    <mergeCell ref="T86:T96"/>
    <mergeCell ref="AE86:AE96"/>
    <mergeCell ref="AF86:AF96"/>
    <mergeCell ref="U86:U96"/>
    <mergeCell ref="V86:V96"/>
    <mergeCell ref="W86:W96"/>
    <mergeCell ref="AH105:AH115"/>
    <mergeCell ref="C99:C101"/>
    <mergeCell ref="J105:J115"/>
    <mergeCell ref="K105:K115"/>
    <mergeCell ref="L105:L115"/>
    <mergeCell ref="M105:M115"/>
    <mergeCell ref="N105:N115"/>
    <mergeCell ref="O105:O115"/>
    <mergeCell ref="P105:P115"/>
    <mergeCell ref="Q105:Q115"/>
    <mergeCell ref="R105:R115"/>
    <mergeCell ref="S105:S115"/>
    <mergeCell ref="T105:T115"/>
    <mergeCell ref="I105:I115"/>
    <mergeCell ref="AG105:AG115"/>
    <mergeCell ref="AE105:AE115"/>
    <mergeCell ref="AF105:AF115"/>
    <mergeCell ref="X86:X96"/>
    <mergeCell ref="B124:C124"/>
    <mergeCell ref="D124:H124"/>
    <mergeCell ref="J124:K124"/>
    <mergeCell ref="L124:Z124"/>
    <mergeCell ref="AA124:AD124"/>
    <mergeCell ref="AA105:AA115"/>
    <mergeCell ref="AB105:AB115"/>
    <mergeCell ref="AC105:AC115"/>
    <mergeCell ref="AD105:AD115"/>
    <mergeCell ref="U105:U115"/>
    <mergeCell ref="V105:V115"/>
    <mergeCell ref="W105:W115"/>
    <mergeCell ref="X105:X115"/>
    <mergeCell ref="Y105:Y115"/>
    <mergeCell ref="Z105:Z115"/>
    <mergeCell ref="B125:C125"/>
    <mergeCell ref="D125:E125"/>
    <mergeCell ref="G125:H125"/>
    <mergeCell ref="J125:K125"/>
    <mergeCell ref="L125:R125"/>
    <mergeCell ref="T125:Z125"/>
    <mergeCell ref="AA125:AD125"/>
    <mergeCell ref="B126:C126"/>
    <mergeCell ref="D126:E126"/>
    <mergeCell ref="G126:H126"/>
    <mergeCell ref="J126:K126"/>
    <mergeCell ref="L126:R126"/>
    <mergeCell ref="T126:Z126"/>
    <mergeCell ref="AA126:AD126"/>
    <mergeCell ref="B130:C130"/>
    <mergeCell ref="D130:E130"/>
    <mergeCell ref="G130:H130"/>
    <mergeCell ref="J130:K130"/>
    <mergeCell ref="L130:Z130"/>
    <mergeCell ref="AA130:AD130"/>
    <mergeCell ref="AA127:AD127"/>
    <mergeCell ref="B128:C128"/>
    <mergeCell ref="D128:E128"/>
    <mergeCell ref="G128:H128"/>
    <mergeCell ref="B129:C129"/>
    <mergeCell ref="D129:E129"/>
    <mergeCell ref="G129:H129"/>
    <mergeCell ref="J129:Z129"/>
    <mergeCell ref="B127:C127"/>
    <mergeCell ref="D127:E127"/>
    <mergeCell ref="G127:H127"/>
    <mergeCell ref="J127:K127"/>
    <mergeCell ref="L127:R127"/>
    <mergeCell ref="T127:Z127"/>
    <mergeCell ref="J132:K132"/>
    <mergeCell ref="L132:Z132"/>
    <mergeCell ref="AA132:AD132"/>
    <mergeCell ref="J133:K133"/>
    <mergeCell ref="L133:Z133"/>
    <mergeCell ref="AA133:AD133"/>
    <mergeCell ref="B131:C131"/>
    <mergeCell ref="D131:E131"/>
    <mergeCell ref="G131:H131"/>
    <mergeCell ref="J131:K131"/>
    <mergeCell ref="L131:Z131"/>
    <mergeCell ref="AA131:AD131"/>
    <mergeCell ref="AC139:AH139"/>
    <mergeCell ref="B140:E140"/>
    <mergeCell ref="F140:P140"/>
    <mergeCell ref="R140:AB140"/>
    <mergeCell ref="AC140:AH140"/>
    <mergeCell ref="J134:K134"/>
    <mergeCell ref="L134:Z134"/>
    <mergeCell ref="AA134:AD134"/>
    <mergeCell ref="J135:K135"/>
    <mergeCell ref="L135:Z135"/>
    <mergeCell ref="AA135:AD135"/>
    <mergeCell ref="AK25:AL25"/>
    <mergeCell ref="B145:E145"/>
    <mergeCell ref="F145:P145"/>
    <mergeCell ref="R145:AB145"/>
    <mergeCell ref="AC145:AH145"/>
    <mergeCell ref="B143:E143"/>
    <mergeCell ref="F143:P143"/>
    <mergeCell ref="R143:AB143"/>
    <mergeCell ref="AC143:AH143"/>
    <mergeCell ref="B144:E144"/>
    <mergeCell ref="F144:P144"/>
    <mergeCell ref="R144:AB144"/>
    <mergeCell ref="AC144:AH144"/>
    <mergeCell ref="B141:E141"/>
    <mergeCell ref="F141:P141"/>
    <mergeCell ref="R141:AB141"/>
    <mergeCell ref="AC141:AH141"/>
    <mergeCell ref="B142:E142"/>
    <mergeCell ref="F142:P142"/>
    <mergeCell ref="R142:AB142"/>
    <mergeCell ref="AC142:AH142"/>
    <mergeCell ref="B138:V138"/>
    <mergeCell ref="B139:E139"/>
    <mergeCell ref="F139:AB139"/>
  </mergeCells>
  <phoneticPr fontId="9"/>
  <conditionalFormatting sqref="D129:E130 G129:H130 L131:Z135 D1 J1 D40:AH40 D59:AH59 D67:AH78 D86:AH97 D105:AH116 H10:I20 O10:P20 V10:W20 AC10:AD20 E29:F39 L29:M39 S29:T39 W29 Z29:AA39 AC29:AC34 AG29:AH39 D48:D58 J48:K58 AE48:AF58 X48:Y58 Q48:R58 D21:AH22">
    <cfRule type="cellIs" dxfId="521" priority="166" stopIfTrue="1" operator="equal">
      <formula>""</formula>
    </cfRule>
  </conditionalFormatting>
  <conditionalFormatting sqref="AI139">
    <cfRule type="expression" dxfId="520" priority="165">
      <formula>$AI$140&lt;28</formula>
    </cfRule>
  </conditionalFormatting>
  <conditionalFormatting sqref="AI141">
    <cfRule type="expression" dxfId="519" priority="164">
      <formula>$AI$141&lt;28</formula>
    </cfRule>
  </conditionalFormatting>
  <conditionalFormatting sqref="AI142">
    <cfRule type="expression" dxfId="518" priority="163">
      <formula>$AI$142&lt;28</formula>
    </cfRule>
  </conditionalFormatting>
  <conditionalFormatting sqref="AI143">
    <cfRule type="expression" dxfId="517" priority="162">
      <formula>$AI$143&lt;28</formula>
    </cfRule>
  </conditionalFormatting>
  <conditionalFormatting sqref="AI144">
    <cfRule type="expression" dxfId="516" priority="161">
      <formula>$AI$144&lt;28</formula>
    </cfRule>
  </conditionalFormatting>
  <conditionalFormatting sqref="AI145">
    <cfRule type="expression" dxfId="515" priority="160">
      <formula>$AI$145&lt;28</formula>
    </cfRule>
  </conditionalFormatting>
  <conditionalFormatting sqref="D41:U41 X41:AH41">
    <cfRule type="cellIs" dxfId="514" priority="159" stopIfTrue="1" operator="equal">
      <formula>""</formula>
    </cfRule>
  </conditionalFormatting>
  <conditionalFormatting sqref="D60:P60 X60:AH60">
    <cfRule type="cellIs" dxfId="513" priority="158" stopIfTrue="1" operator="equal">
      <formula>""</formula>
    </cfRule>
  </conditionalFormatting>
  <conditionalFormatting sqref="D79:W79 AB79:AH79">
    <cfRule type="cellIs" dxfId="512" priority="157" stopIfTrue="1" operator="equal">
      <formula>""</formula>
    </cfRule>
  </conditionalFormatting>
  <conditionalFormatting sqref="D98:AH98">
    <cfRule type="cellIs" dxfId="511" priority="156" stopIfTrue="1" operator="equal">
      <formula>""</formula>
    </cfRule>
  </conditionalFormatting>
  <conditionalFormatting sqref="D117:T117 W117:X117 AE117:AH117">
    <cfRule type="cellIs" dxfId="510" priority="155" stopIfTrue="1" operator="equal">
      <formula>""</formula>
    </cfRule>
  </conditionalFormatting>
  <conditionalFormatting sqref="V41:W41">
    <cfRule type="cellIs" dxfId="509" priority="149" stopIfTrue="1" operator="equal">
      <formula>""</formula>
    </cfRule>
  </conditionalFormatting>
  <conditionalFormatting sqref="U117:V117">
    <cfRule type="cellIs" dxfId="508" priority="148" stopIfTrue="1" operator="equal">
      <formula>""</formula>
    </cfRule>
  </conditionalFormatting>
  <conditionalFormatting sqref="Y117:Z117">
    <cfRule type="cellIs" dxfId="507" priority="147" stopIfTrue="1" operator="equal">
      <formula>""</formula>
    </cfRule>
  </conditionalFormatting>
  <conditionalFormatting sqref="AA117:AB117">
    <cfRule type="cellIs" dxfId="506" priority="146" stopIfTrue="1" operator="equal">
      <formula>""</formula>
    </cfRule>
  </conditionalFormatting>
  <conditionalFormatting sqref="AC117:AD117">
    <cfRule type="cellIs" dxfId="505" priority="145" stopIfTrue="1" operator="equal">
      <formula>""</formula>
    </cfRule>
  </conditionalFormatting>
  <conditionalFormatting sqref="Q60:W60">
    <cfRule type="cellIs" dxfId="504" priority="144" stopIfTrue="1" operator="equal">
      <formula>""</formula>
    </cfRule>
  </conditionalFormatting>
  <conditionalFormatting sqref="X79:AA79">
    <cfRule type="cellIs" dxfId="503" priority="139" stopIfTrue="1" operator="equal">
      <formula>""</formula>
    </cfRule>
  </conditionalFormatting>
  <conditionalFormatting sqref="D23:D25 H23:I25 O23:P25 V23:W25 AC23:AE25">
    <cfRule type="cellIs" dxfId="502" priority="137" stopIfTrue="1" operator="equal">
      <formula>""</formula>
    </cfRule>
  </conditionalFormatting>
  <conditionalFormatting sqref="E42:F44 L42:M44 S42:T44 Z42:AA44 AE42:AH42 AE44:AH44 AG43:AH43">
    <cfRule type="cellIs" dxfId="501" priority="136" stopIfTrue="1" operator="equal">
      <formula>""</formula>
    </cfRule>
  </conditionalFormatting>
  <conditionalFormatting sqref="D61:AH61 D63:AH63 D62:AG62">
    <cfRule type="cellIs" dxfId="500" priority="135" stopIfTrue="1" operator="equal">
      <formula>""</formula>
    </cfRule>
  </conditionalFormatting>
  <conditionalFormatting sqref="D80:AH82">
    <cfRule type="cellIs" dxfId="499" priority="134" stopIfTrue="1" operator="equal">
      <formula>""</formula>
    </cfRule>
  </conditionalFormatting>
  <conditionalFormatting sqref="D99:AH101">
    <cfRule type="cellIs" dxfId="498" priority="133" stopIfTrue="1" operator="equal">
      <formula>""</formula>
    </cfRule>
  </conditionalFormatting>
  <conditionalFormatting sqref="D118:AH120">
    <cfRule type="cellIs" dxfId="497" priority="132" stopIfTrue="1" operator="equal">
      <formula>""</formula>
    </cfRule>
  </conditionalFormatting>
  <conditionalFormatting sqref="D10">
    <cfRule type="cellIs" dxfId="496" priority="131" stopIfTrue="1" operator="equal">
      <formula>""</formula>
    </cfRule>
  </conditionalFormatting>
  <conditionalFormatting sqref="E16 E10">
    <cfRule type="cellIs" dxfId="495" priority="130" stopIfTrue="1" operator="equal">
      <formula>""</formula>
    </cfRule>
  </conditionalFormatting>
  <conditionalFormatting sqref="F10">
    <cfRule type="cellIs" dxfId="494" priority="129" stopIfTrue="1" operator="equal">
      <formula>""</formula>
    </cfRule>
  </conditionalFormatting>
  <conditionalFormatting sqref="G10">
    <cfRule type="cellIs" dxfId="493" priority="128" stopIfTrue="1" operator="equal">
      <formula>""</formula>
    </cfRule>
  </conditionalFormatting>
  <conditionalFormatting sqref="E23:E25">
    <cfRule type="cellIs" dxfId="492" priority="127" stopIfTrue="1" operator="equal">
      <formula>""</formula>
    </cfRule>
  </conditionalFormatting>
  <conditionalFormatting sqref="J10:K10">
    <cfRule type="cellIs" dxfId="491" priority="126" stopIfTrue="1" operator="equal">
      <formula>""</formula>
    </cfRule>
  </conditionalFormatting>
  <conditionalFormatting sqref="M10:M20 L10">
    <cfRule type="cellIs" dxfId="490" priority="125" stopIfTrue="1" operator="equal">
      <formula>""</formula>
    </cfRule>
  </conditionalFormatting>
  <conditionalFormatting sqref="N10">
    <cfRule type="cellIs" dxfId="489" priority="124" stopIfTrue="1" operator="equal">
      <formula>""</formula>
    </cfRule>
  </conditionalFormatting>
  <conditionalFormatting sqref="S16:T16 Q10:T10">
    <cfRule type="cellIs" dxfId="488" priority="123" stopIfTrue="1" operator="equal">
      <formula>""</formula>
    </cfRule>
  </conditionalFormatting>
  <conditionalFormatting sqref="Q10:T10">
    <cfRule type="cellIs" dxfId="487" priority="122" stopIfTrue="1" operator="equal">
      <formula>""</formula>
    </cfRule>
  </conditionalFormatting>
  <conditionalFormatting sqref="U10">
    <cfRule type="cellIs" dxfId="486" priority="121" stopIfTrue="1" operator="equal">
      <formula>""</formula>
    </cfRule>
  </conditionalFormatting>
  <conditionalFormatting sqref="Z16:AA16 X10:AA10">
    <cfRule type="cellIs" dxfId="485" priority="120" stopIfTrue="1" operator="equal">
      <formula>""</formula>
    </cfRule>
  </conditionalFormatting>
  <conditionalFormatting sqref="X10:AA10">
    <cfRule type="cellIs" dxfId="484" priority="119" stopIfTrue="1" operator="equal">
      <formula>""</formula>
    </cfRule>
  </conditionalFormatting>
  <conditionalFormatting sqref="AE10">
    <cfRule type="cellIs" dxfId="483" priority="117" stopIfTrue="1" operator="equal">
      <formula>""</formula>
    </cfRule>
  </conditionalFormatting>
  <conditionalFormatting sqref="AF10:AH10">
    <cfRule type="cellIs" dxfId="482" priority="116" stopIfTrue="1" operator="equal">
      <formula>""</formula>
    </cfRule>
  </conditionalFormatting>
  <conditionalFormatting sqref="D29">
    <cfRule type="cellIs" dxfId="481" priority="115" stopIfTrue="1" operator="equal">
      <formula>""</formula>
    </cfRule>
  </conditionalFormatting>
  <conditionalFormatting sqref="D29">
    <cfRule type="cellIs" dxfId="480" priority="114" stopIfTrue="1" operator="equal">
      <formula>""</formula>
    </cfRule>
  </conditionalFormatting>
  <conditionalFormatting sqref="H29:I29">
    <cfRule type="cellIs" dxfId="479" priority="111" stopIfTrue="1" operator="equal">
      <formula>""</formula>
    </cfRule>
  </conditionalFormatting>
  <conditionalFormatting sqref="H29:I29">
    <cfRule type="cellIs" dxfId="478" priority="110" stopIfTrue="1" operator="equal">
      <formula>""</formula>
    </cfRule>
  </conditionalFormatting>
  <conditionalFormatting sqref="K29">
    <cfRule type="cellIs" dxfId="477" priority="105" stopIfTrue="1" operator="equal">
      <formula>""</formula>
    </cfRule>
  </conditionalFormatting>
  <conditionalFormatting sqref="K29">
    <cfRule type="cellIs" dxfId="476" priority="104" stopIfTrue="1" operator="equal">
      <formula>""</formula>
    </cfRule>
  </conditionalFormatting>
  <conditionalFormatting sqref="N29">
    <cfRule type="cellIs" dxfId="475" priority="103" stopIfTrue="1" operator="equal">
      <formula>""</formula>
    </cfRule>
  </conditionalFormatting>
  <conditionalFormatting sqref="N29">
    <cfRule type="cellIs" dxfId="474" priority="102" stopIfTrue="1" operator="equal">
      <formula>""</formula>
    </cfRule>
  </conditionalFormatting>
  <conditionalFormatting sqref="O29">
    <cfRule type="cellIs" dxfId="473" priority="101" stopIfTrue="1" operator="equal">
      <formula>""</formula>
    </cfRule>
  </conditionalFormatting>
  <conditionalFormatting sqref="O29">
    <cfRule type="cellIs" dxfId="472" priority="100" stopIfTrue="1" operator="equal">
      <formula>""</formula>
    </cfRule>
  </conditionalFormatting>
  <conditionalFormatting sqref="P29">
    <cfRule type="cellIs" dxfId="471" priority="99" stopIfTrue="1" operator="equal">
      <formula>""</formula>
    </cfRule>
  </conditionalFormatting>
  <conditionalFormatting sqref="P29">
    <cfRule type="cellIs" dxfId="470" priority="98" stopIfTrue="1" operator="equal">
      <formula>""</formula>
    </cfRule>
  </conditionalFormatting>
  <conditionalFormatting sqref="Q29">
    <cfRule type="cellIs" dxfId="469" priority="97" stopIfTrue="1" operator="equal">
      <formula>""</formula>
    </cfRule>
  </conditionalFormatting>
  <conditionalFormatting sqref="Q29">
    <cfRule type="cellIs" dxfId="468" priority="96" stopIfTrue="1" operator="equal">
      <formula>""</formula>
    </cfRule>
  </conditionalFormatting>
  <conditionalFormatting sqref="R29">
    <cfRule type="cellIs" dxfId="467" priority="95" stopIfTrue="1" operator="equal">
      <formula>""</formula>
    </cfRule>
  </conditionalFormatting>
  <conditionalFormatting sqref="R29">
    <cfRule type="cellIs" dxfId="466" priority="94" stopIfTrue="1" operator="equal">
      <formula>""</formula>
    </cfRule>
  </conditionalFormatting>
  <conditionalFormatting sqref="U29">
    <cfRule type="cellIs" dxfId="465" priority="93" stopIfTrue="1" operator="equal">
      <formula>""</formula>
    </cfRule>
  </conditionalFormatting>
  <conditionalFormatting sqref="U29">
    <cfRule type="cellIs" dxfId="464" priority="92" stopIfTrue="1" operator="equal">
      <formula>""</formula>
    </cfRule>
  </conditionalFormatting>
  <conditionalFormatting sqref="V29">
    <cfRule type="cellIs" dxfId="463" priority="91" stopIfTrue="1" operator="equal">
      <formula>""</formula>
    </cfRule>
  </conditionalFormatting>
  <conditionalFormatting sqref="V29">
    <cfRule type="cellIs" dxfId="462" priority="90" stopIfTrue="1" operator="equal">
      <formula>""</formula>
    </cfRule>
  </conditionalFormatting>
  <conditionalFormatting sqref="J29">
    <cfRule type="cellIs" dxfId="461" priority="87" stopIfTrue="1" operator="equal">
      <formula>""</formula>
    </cfRule>
  </conditionalFormatting>
  <conditionalFormatting sqref="X29:X34">
    <cfRule type="cellIs" dxfId="460" priority="86" stopIfTrue="1" operator="equal">
      <formula>""</formula>
    </cfRule>
  </conditionalFormatting>
  <conditionalFormatting sqref="I42:I44">
    <cfRule type="cellIs" dxfId="459" priority="85" stopIfTrue="1" operator="equal">
      <formula>""</formula>
    </cfRule>
  </conditionalFormatting>
  <conditionalFormatting sqref="G29">
    <cfRule type="cellIs" dxfId="458" priority="84" stopIfTrue="1" operator="equal">
      <formula>""</formula>
    </cfRule>
  </conditionalFormatting>
  <conditionalFormatting sqref="G29">
    <cfRule type="cellIs" dxfId="457" priority="83" stopIfTrue="1" operator="equal">
      <formula>""</formula>
    </cfRule>
  </conditionalFormatting>
  <conditionalFormatting sqref="F23:F25">
    <cfRule type="cellIs" dxfId="456" priority="82" stopIfTrue="1" operator="equal">
      <formula>""</formula>
    </cfRule>
  </conditionalFormatting>
  <conditionalFormatting sqref="G23:G25">
    <cfRule type="cellIs" dxfId="455" priority="81" stopIfTrue="1" operator="equal">
      <formula>""</formula>
    </cfRule>
  </conditionalFormatting>
  <conditionalFormatting sqref="J23:J25">
    <cfRule type="cellIs" dxfId="454" priority="80" stopIfTrue="1" operator="equal">
      <formula>""</formula>
    </cfRule>
  </conditionalFormatting>
  <conditionalFormatting sqref="K23:K25">
    <cfRule type="cellIs" dxfId="453" priority="79" stopIfTrue="1" operator="equal">
      <formula>""</formula>
    </cfRule>
  </conditionalFormatting>
  <conditionalFormatting sqref="L23:L25">
    <cfRule type="cellIs" dxfId="452" priority="78" stopIfTrue="1" operator="equal">
      <formula>""</formula>
    </cfRule>
  </conditionalFormatting>
  <conditionalFormatting sqref="M23:M25">
    <cfRule type="cellIs" dxfId="451" priority="77" stopIfTrue="1" operator="equal">
      <formula>""</formula>
    </cfRule>
  </conditionalFormatting>
  <conditionalFormatting sqref="N23:N25">
    <cfRule type="cellIs" dxfId="450" priority="76" stopIfTrue="1" operator="equal">
      <formula>""</formula>
    </cfRule>
  </conditionalFormatting>
  <conditionalFormatting sqref="Q23:Q25">
    <cfRule type="cellIs" dxfId="449" priority="75" stopIfTrue="1" operator="equal">
      <formula>""</formula>
    </cfRule>
  </conditionalFormatting>
  <conditionalFormatting sqref="R23:R25">
    <cfRule type="cellIs" dxfId="448" priority="74" stopIfTrue="1" operator="equal">
      <formula>""</formula>
    </cfRule>
  </conditionalFormatting>
  <conditionalFormatting sqref="S23:S25">
    <cfRule type="cellIs" dxfId="447" priority="73" stopIfTrue="1" operator="equal">
      <formula>""</formula>
    </cfRule>
  </conditionalFormatting>
  <conditionalFormatting sqref="T23:T25">
    <cfRule type="cellIs" dxfId="446" priority="72" stopIfTrue="1" operator="equal">
      <formula>""</formula>
    </cfRule>
  </conditionalFormatting>
  <conditionalFormatting sqref="U23:U25">
    <cfRule type="cellIs" dxfId="445" priority="71" stopIfTrue="1" operator="equal">
      <formula>""</formula>
    </cfRule>
  </conditionalFormatting>
  <conditionalFormatting sqref="X23:X25">
    <cfRule type="cellIs" dxfId="444" priority="70" stopIfTrue="1" operator="equal">
      <formula>""</formula>
    </cfRule>
  </conditionalFormatting>
  <conditionalFormatting sqref="Y23:Y25">
    <cfRule type="cellIs" dxfId="443" priority="69" stopIfTrue="1" operator="equal">
      <formula>""</formula>
    </cfRule>
  </conditionalFormatting>
  <conditionalFormatting sqref="Z23:Z25">
    <cfRule type="cellIs" dxfId="442" priority="68" stopIfTrue="1" operator="equal">
      <formula>""</formula>
    </cfRule>
  </conditionalFormatting>
  <conditionalFormatting sqref="AA23:AA25">
    <cfRule type="cellIs" dxfId="441" priority="67" stopIfTrue="1" operator="equal">
      <formula>""</formula>
    </cfRule>
  </conditionalFormatting>
  <conditionalFormatting sqref="AB23:AB25">
    <cfRule type="cellIs" dxfId="440" priority="66" stopIfTrue="1" operator="equal">
      <formula>""</formula>
    </cfRule>
  </conditionalFormatting>
  <conditionalFormatting sqref="AF23:AF25">
    <cfRule type="cellIs" dxfId="439" priority="65" stopIfTrue="1" operator="equal">
      <formula>""</formula>
    </cfRule>
  </conditionalFormatting>
  <conditionalFormatting sqref="AG23:AG25">
    <cfRule type="cellIs" dxfId="438" priority="64" stopIfTrue="1" operator="equal">
      <formula>""</formula>
    </cfRule>
  </conditionalFormatting>
  <conditionalFormatting sqref="AH23:AH25">
    <cfRule type="cellIs" dxfId="437" priority="63" stopIfTrue="1" operator="equal">
      <formula>""</formula>
    </cfRule>
  </conditionalFormatting>
  <conditionalFormatting sqref="D42:D44">
    <cfRule type="cellIs" dxfId="436" priority="56" stopIfTrue="1" operator="equal">
      <formula>""</formula>
    </cfRule>
  </conditionalFormatting>
  <conditionalFormatting sqref="H42:H44">
    <cfRule type="cellIs" dxfId="435" priority="55" stopIfTrue="1" operator="equal">
      <formula>""</formula>
    </cfRule>
  </conditionalFormatting>
  <conditionalFormatting sqref="K42:K44">
    <cfRule type="cellIs" dxfId="434" priority="54" stopIfTrue="1" operator="equal">
      <formula>""</formula>
    </cfRule>
  </conditionalFormatting>
  <conditionalFormatting sqref="G42:G44">
    <cfRule type="cellIs" dxfId="433" priority="53" stopIfTrue="1" operator="equal">
      <formula>""</formula>
    </cfRule>
  </conditionalFormatting>
  <conditionalFormatting sqref="J42:J44">
    <cfRule type="cellIs" dxfId="432" priority="52" stopIfTrue="1" operator="equal">
      <formula>""</formula>
    </cfRule>
  </conditionalFormatting>
  <conditionalFormatting sqref="N42:N44">
    <cfRule type="cellIs" dxfId="431" priority="51" stopIfTrue="1" operator="equal">
      <formula>""</formula>
    </cfRule>
  </conditionalFormatting>
  <conditionalFormatting sqref="O42:O44">
    <cfRule type="cellIs" dxfId="430" priority="50" stopIfTrue="1" operator="equal">
      <formula>""</formula>
    </cfRule>
  </conditionalFormatting>
  <conditionalFormatting sqref="P42:P44">
    <cfRule type="cellIs" dxfId="429" priority="49" stopIfTrue="1" operator="equal">
      <formula>""</formula>
    </cfRule>
  </conditionalFormatting>
  <conditionalFormatting sqref="Q42:Q44">
    <cfRule type="cellIs" dxfId="428" priority="48" stopIfTrue="1" operator="equal">
      <formula>""</formula>
    </cfRule>
  </conditionalFormatting>
  <conditionalFormatting sqref="R42:R44">
    <cfRule type="cellIs" dxfId="427" priority="47" stopIfTrue="1" operator="equal">
      <formula>""</formula>
    </cfRule>
  </conditionalFormatting>
  <conditionalFormatting sqref="U42:U44">
    <cfRule type="cellIs" dxfId="426" priority="46" stopIfTrue="1" operator="equal">
      <formula>""</formula>
    </cfRule>
  </conditionalFormatting>
  <conditionalFormatting sqref="V42:V44">
    <cfRule type="cellIs" dxfId="425" priority="45" stopIfTrue="1" operator="equal">
      <formula>""</formula>
    </cfRule>
  </conditionalFormatting>
  <conditionalFormatting sqref="W42:W44">
    <cfRule type="cellIs" dxfId="424" priority="44" stopIfTrue="1" operator="equal">
      <formula>""</formula>
    </cfRule>
  </conditionalFormatting>
  <conditionalFormatting sqref="X42:X44">
    <cfRule type="cellIs" dxfId="423" priority="43" stopIfTrue="1" operator="equal">
      <formula>""</formula>
    </cfRule>
  </conditionalFormatting>
  <conditionalFormatting sqref="AC42:AC44">
    <cfRule type="cellIs" dxfId="422" priority="42" stopIfTrue="1" operator="equal">
      <formula>""</formula>
    </cfRule>
  </conditionalFormatting>
  <conditionalFormatting sqref="AD43:AF43">
    <cfRule type="cellIs" dxfId="421" priority="40" stopIfTrue="1" operator="equal">
      <formula>""</formula>
    </cfRule>
  </conditionalFormatting>
  <conditionalFormatting sqref="AB42:AB44">
    <cfRule type="cellIs" dxfId="420" priority="38" stopIfTrue="1" operator="equal">
      <formula>""</formula>
    </cfRule>
  </conditionalFormatting>
  <conditionalFormatting sqref="L48">
    <cfRule type="cellIs" dxfId="419" priority="37" stopIfTrue="1" operator="equal">
      <formula>""</formula>
    </cfRule>
  </conditionalFormatting>
  <conditionalFormatting sqref="AB29:AB39">
    <cfRule type="cellIs" dxfId="418" priority="35" stopIfTrue="1" operator="equal">
      <formula>""</formula>
    </cfRule>
  </conditionalFormatting>
  <conditionalFormatting sqref="AD42 AD44">
    <cfRule type="cellIs" dxfId="417" priority="34" stopIfTrue="1" operator="equal">
      <formula>""</formula>
    </cfRule>
  </conditionalFormatting>
  <conditionalFormatting sqref="H48">
    <cfRule type="cellIs" dxfId="416" priority="33" stopIfTrue="1" operator="equal">
      <formula>""</formula>
    </cfRule>
  </conditionalFormatting>
  <conditionalFormatting sqref="Y29:Y34">
    <cfRule type="cellIs" dxfId="415" priority="32" stopIfTrue="1" operator="equal">
      <formula>""</formula>
    </cfRule>
  </conditionalFormatting>
  <conditionalFormatting sqref="Y42:Y44">
    <cfRule type="cellIs" dxfId="414" priority="31" stopIfTrue="1" operator="equal">
      <formula>""</formula>
    </cfRule>
  </conditionalFormatting>
  <conditionalFormatting sqref="AB10">
    <cfRule type="cellIs" dxfId="413" priority="30" stopIfTrue="1" operator="equal">
      <formula>""</formula>
    </cfRule>
  </conditionalFormatting>
  <conditionalFormatting sqref="AD29:AD34">
    <cfRule type="cellIs" dxfId="412" priority="29" stopIfTrue="1" operator="equal">
      <formula>""</formula>
    </cfRule>
  </conditionalFormatting>
  <conditionalFormatting sqref="AE29:AE34">
    <cfRule type="cellIs" dxfId="411" priority="28" stopIfTrue="1" operator="equal">
      <formula>""</formula>
    </cfRule>
  </conditionalFormatting>
  <conditionalFormatting sqref="AF29:AF34">
    <cfRule type="cellIs" dxfId="410" priority="27" stopIfTrue="1" operator="equal">
      <formula>""</formula>
    </cfRule>
  </conditionalFormatting>
  <conditionalFormatting sqref="E48">
    <cfRule type="cellIs" dxfId="409" priority="26" stopIfTrue="1" operator="equal">
      <formula>""</formula>
    </cfRule>
  </conditionalFormatting>
  <conditionalFormatting sqref="F48">
    <cfRule type="cellIs" dxfId="408" priority="25" stopIfTrue="1" operator="equal">
      <formula>""</formula>
    </cfRule>
  </conditionalFormatting>
  <conditionalFormatting sqref="G48">
    <cfRule type="cellIs" dxfId="407" priority="24" stopIfTrue="1" operator="equal">
      <formula>""</formula>
    </cfRule>
  </conditionalFormatting>
  <conditionalFormatting sqref="I48">
    <cfRule type="cellIs" dxfId="406" priority="23" stopIfTrue="1" operator="equal">
      <formula>""</formula>
    </cfRule>
  </conditionalFormatting>
  <conditionalFormatting sqref="M48:P48">
    <cfRule type="cellIs" dxfId="405" priority="22" stopIfTrue="1" operator="equal">
      <formula>""</formula>
    </cfRule>
  </conditionalFormatting>
  <conditionalFormatting sqref="AH48 AH54">
    <cfRule type="cellIs" dxfId="404" priority="21" stopIfTrue="1" operator="equal">
      <formula>""</formula>
    </cfRule>
  </conditionalFormatting>
  <conditionalFormatting sqref="AH48">
    <cfRule type="cellIs" dxfId="403" priority="20" stopIfTrue="1" operator="equal">
      <formula>""</formula>
    </cfRule>
  </conditionalFormatting>
  <conditionalFormatting sqref="AH62">
    <cfRule type="cellIs" dxfId="402" priority="19" stopIfTrue="1" operator="equal">
      <formula>""</formula>
    </cfRule>
  </conditionalFormatting>
  <conditionalFormatting sqref="AD48">
    <cfRule type="cellIs" dxfId="401" priority="18" stopIfTrue="1" operator="equal">
      <formula>""</formula>
    </cfRule>
  </conditionalFormatting>
  <conditionalFormatting sqref="AC48">
    <cfRule type="cellIs" dxfId="400" priority="17" stopIfTrue="1" operator="equal">
      <formula>""</formula>
    </cfRule>
  </conditionalFormatting>
  <conditionalFormatting sqref="AB48">
    <cfRule type="cellIs" dxfId="399" priority="16" stopIfTrue="1" operator="equal">
      <formula>""</formula>
    </cfRule>
  </conditionalFormatting>
  <conditionalFormatting sqref="W48">
    <cfRule type="cellIs" dxfId="398" priority="15" stopIfTrue="1" operator="equal">
      <formula>""</formula>
    </cfRule>
  </conditionalFormatting>
  <conditionalFormatting sqref="V48">
    <cfRule type="cellIs" dxfId="397" priority="14" stopIfTrue="1" operator="equal">
      <formula>""</formula>
    </cfRule>
  </conditionalFormatting>
  <conditionalFormatting sqref="U48">
    <cfRule type="cellIs" dxfId="396" priority="13" stopIfTrue="1" operator="equal">
      <formula>""</formula>
    </cfRule>
  </conditionalFormatting>
  <conditionalFormatting sqref="S48:T48">
    <cfRule type="cellIs" dxfId="395" priority="12" stopIfTrue="1" operator="equal">
      <formula>""</formula>
    </cfRule>
  </conditionalFormatting>
  <conditionalFormatting sqref="AG48">
    <cfRule type="cellIs" dxfId="394" priority="8" stopIfTrue="1" operator="equal">
      <formula>""</formula>
    </cfRule>
  </conditionalFormatting>
  <conditionalFormatting sqref="Z48">
    <cfRule type="cellIs" dxfId="393" priority="7" stopIfTrue="1" operator="equal">
      <formula>""</formula>
    </cfRule>
  </conditionalFormatting>
  <conditionalFormatting sqref="AA48">
    <cfRule type="cellIs" dxfId="392" priority="5" stopIfTrue="1" operator="equal">
      <formula>""</formula>
    </cfRule>
  </conditionalFormatting>
  <conditionalFormatting sqref="D125:E128 G125:H128">
    <cfRule type="cellIs" dxfId="391" priority="3" stopIfTrue="1" operator="equal">
      <formula>""</formula>
    </cfRule>
  </conditionalFormatting>
  <conditionalFormatting sqref="D131:E131 G131:H131">
    <cfRule type="cellIs" dxfId="390" priority="2" stopIfTrue="1" operator="equal">
      <formula>""</formula>
    </cfRule>
  </conditionalFormatting>
  <conditionalFormatting sqref="L125:R127 T125:Z127">
    <cfRule type="cellIs" dxfId="389" priority="1" stopIfTrue="1" operator="equal">
      <formula>""</formula>
    </cfRule>
  </conditionalFormatting>
  <dataValidations count="4">
    <dataValidation imeMode="hiragana" allowBlank="1" showInputMessage="1" showErrorMessage="1" sqref="AE9:AH10 D85:AH96 D66:AH77 D104:AH115 E16 D9:G10 H9:I20 J10:L10 J9:N9 M10:M20 N10 O9:P20 Q9:U10 V9:W20 X9:AB10 AC9:AD20 D28:D29 E28:F39 L28:M39 N28:R29 S28:T39 X29:Y34 G28:K29 U29:W29 AG28:AH39 Z28:AB39 E47:I48 U28:Y28 AC28:AF34 D47:D58 J47:K58 AH54 AG47:AH48 Z47:AD48 L47:P48 Q47:R58 AE47:AF58 X47:Y58 S47:W48"/>
    <dataValidation type="list" allowBlank="1" showInputMessage="1" showErrorMessage="1" sqref="D78:AH78 D97:AH97 D59:AH59 D40:AH40 D21:AH21">
      <formula1>"○,◎"</formula1>
    </dataValidation>
    <dataValidation imeMode="off" allowBlank="1" showInputMessage="1" showErrorMessage="1" sqref="D23:AH25 J1 D80:AH82 D99:AH101 D1 D125:E131 T125:Z127 D118:AH120 G125:H131 L131:Z135 D42:AH44 L125:R127 D61:AH63"/>
    <dataValidation type="list" allowBlank="1" showInputMessage="1" showErrorMessage="1" sqref="D41:AH41 D22:AH22 D117:AH117 D79:AH79 D98:AH98 D60:AH60">
      <formula1>"○,△"</formula1>
    </dataValidation>
  </dataValidations>
  <printOptions horizontalCentered="1"/>
  <pageMargins left="0.62992125984251968" right="0.62992125984251968" top="0.39370078740157483" bottom="0.39370078740157483" header="0" footer="0.19685039370078741"/>
  <pageSetup paperSize="9" scale="57" fitToHeight="2" orientation="portrait" horizontalDpi="300" verticalDpi="300" r:id="rId1"/>
  <headerFooter scaleWithDoc="0">
    <oddFooter>&amp;R&amp;10（令和３年６月開講訓練科から適用）</oddFooter>
  </headerFooter>
  <rowBreaks count="1" manualBreakCount="1">
    <brk id="44" max="3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26</vt:i4>
      </vt:variant>
    </vt:vector>
  </HeadingPairs>
  <TitlesOfParts>
    <vt:vector size="49" baseType="lpstr">
      <vt:lpstr>一覧表</vt:lpstr>
      <vt:lpstr>様式1</vt:lpstr>
      <vt:lpstr>様式2</vt:lpstr>
      <vt:lpstr>様式3</vt:lpstr>
      <vt:lpstr>様式4</vt:lpstr>
      <vt:lpstr>様式5</vt:lpstr>
      <vt:lpstr>様式５添付１</vt:lpstr>
      <vt:lpstr>様式５別添２</vt:lpstr>
      <vt:lpstr>様式6</vt:lpstr>
      <vt:lpstr>様式6(記入例)</vt:lpstr>
      <vt:lpstr>様式7の1</vt:lpstr>
      <vt:lpstr>様式7の3</vt:lpstr>
      <vt:lpstr>様式8</vt:lpstr>
      <vt:lpstr>様式9</vt:lpstr>
      <vt:lpstr>様式10</vt:lpstr>
      <vt:lpstr>様式12</vt:lpstr>
      <vt:lpstr>様式13の１</vt:lpstr>
      <vt:lpstr>様式14</vt:lpstr>
      <vt:lpstr>様式15の１</vt:lpstr>
      <vt:lpstr>様式15の２</vt:lpstr>
      <vt:lpstr>様式16の２</vt:lpstr>
      <vt:lpstr>様式17</vt:lpstr>
      <vt:lpstr>登録用</vt:lpstr>
      <vt:lpstr>一覧表!Print_Area</vt:lpstr>
      <vt:lpstr>登録用!Print_Area</vt:lpstr>
      <vt:lpstr>様式1!Print_Area</vt:lpstr>
      <vt:lpstr>様式10!Print_Area</vt:lpstr>
      <vt:lpstr>様式12!Print_Area</vt:lpstr>
      <vt:lpstr>様式13の１!Print_Area</vt:lpstr>
      <vt:lpstr>様式14!Print_Area</vt:lpstr>
      <vt:lpstr>様式15の１!Print_Area</vt:lpstr>
      <vt:lpstr>様式15の２!Print_Area</vt:lpstr>
      <vt:lpstr>様式16の２!Print_Area</vt:lpstr>
      <vt:lpstr>様式17!Print_Area</vt:lpstr>
      <vt:lpstr>様式2!Print_Area</vt:lpstr>
      <vt:lpstr>様式3!Print_Area</vt:lpstr>
      <vt:lpstr>様式4!Print_Area</vt:lpstr>
      <vt:lpstr>様式5!Print_Area</vt:lpstr>
      <vt:lpstr>様式５添付１!Print_Area</vt:lpstr>
      <vt:lpstr>様式５別添２!Print_Area</vt:lpstr>
      <vt:lpstr>様式6!Print_Area</vt:lpstr>
      <vt:lpstr>'様式6(記入例)'!Print_Area</vt:lpstr>
      <vt:lpstr>様式7の1!Print_Area</vt:lpstr>
      <vt:lpstr>様式7の3!Print_Area</vt:lpstr>
      <vt:lpstr>様式8!Print_Area</vt:lpstr>
      <vt:lpstr>様式9!Print_Area</vt:lpstr>
      <vt:lpstr>様式3!Print_Titles</vt:lpstr>
      <vt:lpstr>様式5!Print_Titles</vt:lpstr>
      <vt:lpstr>様式5!訓練分野</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認定申請様式【実践コース用】</dc:title>
  <dc:creator>高齢・障害・求職者雇用支援機構</dc:creator>
  <cp:lastModifiedBy>Administrator</cp:lastModifiedBy>
  <cp:lastPrinted>2023-02-15T00:43:31Z</cp:lastPrinted>
  <dcterms:created xsi:type="dcterms:W3CDTF">2021-02-10T00:51:51Z</dcterms:created>
  <dcterms:modified xsi:type="dcterms:W3CDTF">2023-02-15T00:45:14Z</dcterms:modified>
</cp:coreProperties>
</file>